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8800" windowHeight="12165" tabRatio="599" activeTab="1"/>
  </bookViews>
  <sheets>
    <sheet name="Proventos_Telefônica Brasil_PT" sheetId="1" r:id="rId1"/>
    <sheet name="Dividends_Telefônica Brasil_EN" sheetId="2" r:id="rId2"/>
  </sheets>
  <definedNames>
    <definedName name="_xlnm.Print_Titles" localSheetId="1">'Dividends_Telefônica Brasil_EN'!$8:$8</definedName>
    <definedName name="_xlnm.Print_Titles" localSheetId="0">'Proventos_Telefônica Brasil_PT'!$8:$8</definedName>
  </definedNames>
  <calcPr fullCalcOnLoad="1"/>
</workbook>
</file>

<file path=xl/sharedStrings.xml><?xml version="1.0" encoding="utf-8"?>
<sst xmlns="http://schemas.openxmlformats.org/spreadsheetml/2006/main" count="464" uniqueCount="96">
  <si>
    <t>ON</t>
  </si>
  <si>
    <t>PN</t>
  </si>
  <si>
    <t>Deliberação</t>
  </si>
  <si>
    <t>Deliberation</t>
  </si>
  <si>
    <t xml:space="preserve">Shareholding Position                      </t>
  </si>
  <si>
    <t>(base em jan/17)</t>
  </si>
  <si>
    <t>(based on Jan-17)</t>
  </si>
  <si>
    <t>JSCP</t>
  </si>
  <si>
    <t>Dividendos</t>
  </si>
  <si>
    <t>(base em dez/16)</t>
  </si>
  <si>
    <t>(base em ago/16)</t>
  </si>
  <si>
    <t>(base em nov/16)</t>
  </si>
  <si>
    <t>(base em mai/16)</t>
  </si>
  <si>
    <t>(base em mar/16)</t>
  </si>
  <si>
    <t>(base em fev/16)</t>
  </si>
  <si>
    <t>(base em jan/16)</t>
  </si>
  <si>
    <t>(base em fev/17)</t>
  </si>
  <si>
    <t>(based on Feb-17)</t>
  </si>
  <si>
    <t>(based on Dec-16)</t>
  </si>
  <si>
    <t>(based on Nov-16)</t>
  </si>
  <si>
    <t>(based on Aug-16)</t>
  </si>
  <si>
    <t>(based on May-16)</t>
  </si>
  <si>
    <t>(based on Mar-16)</t>
  </si>
  <si>
    <t>(based on Feb-16)</t>
  </si>
  <si>
    <t>(based on Jan-16)</t>
  </si>
  <si>
    <t>(base em dez/15)</t>
  </si>
  <si>
    <t>(base em nov/15)</t>
  </si>
  <si>
    <t>(base em out/15)</t>
  </si>
  <si>
    <t>(base em ago/15)</t>
  </si>
  <si>
    <t>(base em jul/15)</t>
  </si>
  <si>
    <t>(base em mai/15)</t>
  </si>
  <si>
    <t>(base em abr/15)</t>
  </si>
  <si>
    <t>(based on Dec-15)</t>
  </si>
  <si>
    <t>(based on Nov-15)</t>
  </si>
  <si>
    <t>(based on Aug-15)</t>
  </si>
  <si>
    <t>(based on Oct-15)</t>
  </si>
  <si>
    <t>(based on Jul-15)</t>
  </si>
  <si>
    <t>(based on May-15)</t>
  </si>
  <si>
    <t>(based on Apr-15)</t>
  </si>
  <si>
    <t>(base em 2014)</t>
  </si>
  <si>
    <t>(based on 2014)</t>
  </si>
  <si>
    <t>(based on 2013)</t>
  </si>
  <si>
    <t>(base em 2013)</t>
  </si>
  <si>
    <t>(base em 2012)</t>
  </si>
  <si>
    <t>(based on 2012)</t>
  </si>
  <si>
    <t>(base em 2011)</t>
  </si>
  <si>
    <t>(based on 2011)</t>
  </si>
  <si>
    <t>(base em mai/17)</t>
  </si>
  <si>
    <t>(based on May-17)</t>
  </si>
  <si>
    <t>(base em ago/17)</t>
  </si>
  <si>
    <t>(based on Aug-17)</t>
  </si>
  <si>
    <t>(base em nov/17)</t>
  </si>
  <si>
    <t>(based on Nov-17)</t>
  </si>
  <si>
    <t>(base em dez/17)</t>
  </si>
  <si>
    <t>(base em mai/18)</t>
  </si>
  <si>
    <t>(based on May-18)</t>
  </si>
  <si>
    <t>Track Record | Dividends and Interest on Capital</t>
  </si>
  <si>
    <t>Share Class</t>
  </si>
  <si>
    <r>
      <t xml:space="preserve">Net Amount          </t>
    </r>
    <r>
      <rPr>
        <sz val="8"/>
        <color indexed="9"/>
        <rFont val="Arial"/>
        <family val="2"/>
      </rPr>
      <t>(BRL million)</t>
    </r>
  </si>
  <si>
    <r>
      <t xml:space="preserve">Gross Amount       </t>
    </r>
    <r>
      <rPr>
        <sz val="8"/>
        <color indexed="9"/>
        <rFont val="Arial"/>
        <family val="2"/>
      </rPr>
      <t>(BRL million)</t>
    </r>
  </si>
  <si>
    <r>
      <t xml:space="preserve">Gross Amount </t>
    </r>
    <r>
      <rPr>
        <sz val="8"/>
        <color indexed="9"/>
        <rFont val="Arial"/>
        <family val="2"/>
      </rPr>
      <t>(BRL)</t>
    </r>
  </si>
  <si>
    <r>
      <t xml:space="preserve">Net Amount                 </t>
    </r>
    <r>
      <rPr>
        <sz val="8"/>
        <color indexed="9"/>
        <rFont val="Arial"/>
        <family val="2"/>
      </rPr>
      <t>(BRL)</t>
    </r>
  </si>
  <si>
    <t>Histórico | Dividendos e Juros sobre Capital Próprio</t>
  </si>
  <si>
    <t>Posição Acionária</t>
  </si>
  <si>
    <r>
      <t xml:space="preserve">Valor Total Bruto </t>
    </r>
    <r>
      <rPr>
        <sz val="8"/>
        <color indexed="9"/>
        <rFont val="Arial"/>
        <family val="2"/>
      </rPr>
      <t>(R$ Milhões)</t>
    </r>
  </si>
  <si>
    <r>
      <t xml:space="preserve">Valor Total Líquido </t>
    </r>
    <r>
      <rPr>
        <sz val="8"/>
        <color indexed="9"/>
        <rFont val="Arial"/>
        <family val="2"/>
      </rPr>
      <t>(R$ Milhões)</t>
    </r>
  </si>
  <si>
    <t>Classe de Ação</t>
  </si>
  <si>
    <r>
      <t xml:space="preserve">Valor Bruto por Ação </t>
    </r>
    <r>
      <rPr>
        <sz val="8"/>
        <color indexed="9"/>
        <rFont val="Arial"/>
        <family val="2"/>
      </rPr>
      <t>(R$)</t>
    </r>
  </si>
  <si>
    <r>
      <t xml:space="preserve">Valor Líquido por Ação </t>
    </r>
    <r>
      <rPr>
        <sz val="8"/>
        <color indexed="9"/>
        <rFont val="Arial"/>
        <family val="2"/>
      </rPr>
      <t>(R$)</t>
    </r>
  </si>
  <si>
    <t>Data de Pagamento</t>
  </si>
  <si>
    <r>
      <t xml:space="preserve">Gross Amount     per Share </t>
    </r>
    <r>
      <rPr>
        <sz val="8"/>
        <color indexed="9"/>
        <rFont val="Arial"/>
        <family val="2"/>
      </rPr>
      <t>(BRL)</t>
    </r>
  </si>
  <si>
    <r>
      <t xml:space="preserve">Net Amount              per Share </t>
    </r>
    <r>
      <rPr>
        <sz val="8"/>
        <color indexed="9"/>
        <rFont val="Arial"/>
        <family val="2"/>
      </rPr>
      <t>(BRL)</t>
    </r>
  </si>
  <si>
    <t>Payment Date</t>
  </si>
  <si>
    <t>(based on Jul-18)</t>
  </si>
  <si>
    <t>(base em jul/18)</t>
  </si>
  <si>
    <t>(based on Oct-18)</t>
  </si>
  <si>
    <t>Até 31/12/2020</t>
  </si>
  <si>
    <t>Up to        12/31/2020</t>
  </si>
  <si>
    <t>(base em dez/18)</t>
  </si>
  <si>
    <t>12/17/2019</t>
  </si>
  <si>
    <t>(based on Dec-18)</t>
  </si>
  <si>
    <t>08/20/2019</t>
  </si>
  <si>
    <t>Common</t>
  </si>
  <si>
    <t>Preferred</t>
  </si>
  <si>
    <t>Dividends</t>
  </si>
  <si>
    <t>(base em mar/19)</t>
  </si>
  <si>
    <t>(based on Mar-19)</t>
  </si>
  <si>
    <t>(base em 2019)</t>
  </si>
  <si>
    <t>(based on 2019)</t>
  </si>
  <si>
    <t>(based on Nov-19)</t>
  </si>
  <si>
    <t>IOC</t>
  </si>
  <si>
    <t>(base em nov/19)</t>
  </si>
  <si>
    <t>(base em jan/20)</t>
  </si>
  <si>
    <t>Até 31/12/2021</t>
  </si>
  <si>
    <t>(based on Jan-20)</t>
  </si>
  <si>
    <t>Up to        12/31/2021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</si>
</sst>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000"/>
    <numFmt numFmtId="166" formatCode="#,##0.0"/>
    <numFmt numFmtId="167" formatCode="_-* #,##0.000000_-;\-* #,##0.000000_-;_-* &quot;-&quot;??_-;_-@_-"/>
    <numFmt numFmtId="168" formatCode="0.0"/>
    <numFmt numFmtId="169" formatCode="mm/dd/yyyy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0"/>
      <name val="Verdana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7"/>
      <color indexed="23"/>
      <name val="Arial"/>
      <family val="2"/>
    </font>
    <font>
      <sz val="18"/>
      <color indexed="40"/>
      <name val="Cambria"/>
      <family val="2"/>
    </font>
    <font>
      <b/>
      <sz val="15"/>
      <color indexed="40"/>
      <name val="Calibri"/>
      <family val="2"/>
    </font>
    <font>
      <b/>
      <sz val="13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7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0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3499799966812134"/>
      </top>
      <bottom/>
    </border>
    <border>
      <left/>
      <right/>
      <top style="thin">
        <color theme="0" tint="-0.24993999302387238"/>
      </top>
      <bottom/>
    </border>
    <border>
      <left/>
      <right/>
      <top/>
      <bottom style="thin"/>
    </border>
    <border>
      <left/>
      <right/>
      <top style="thin">
        <color theme="0" tint="-0.24997000396251678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164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165" fontId="2" fillId="34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67" fontId="2" fillId="33" borderId="0" xfId="65" applyNumberFormat="1" applyFont="1" applyFill="1" applyBorder="1" applyAlignment="1">
      <alignment horizontal="center" vertical="center" wrapText="1" shrinkToFit="1"/>
    </xf>
    <xf numFmtId="167" fontId="2" fillId="34" borderId="0" xfId="65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14" fontId="2" fillId="34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 wrapText="1" shrinkToFi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 shrinkToFit="1"/>
    </xf>
    <xf numFmtId="14" fontId="2" fillId="34" borderId="0" xfId="0" applyNumberFormat="1" applyFont="1" applyFill="1" applyBorder="1" applyAlignment="1">
      <alignment horizontal="center" vertical="center" wrapText="1" shrinkToFit="1"/>
    </xf>
    <xf numFmtId="167" fontId="2" fillId="33" borderId="0" xfId="66" applyNumberFormat="1" applyFont="1" applyFill="1" applyBorder="1" applyAlignment="1">
      <alignment horizontal="center" vertical="center" wrapText="1" shrinkToFit="1"/>
    </xf>
    <xf numFmtId="0" fontId="46" fillId="36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4" fontId="2" fillId="34" borderId="0" xfId="0" applyNumberFormat="1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 wrapText="1" shrinkToFit="1"/>
    </xf>
    <xf numFmtId="167" fontId="2" fillId="34" borderId="0" xfId="66" applyNumberFormat="1" applyFont="1" applyFill="1" applyBorder="1" applyAlignment="1">
      <alignment horizontal="center" vertical="center" wrapText="1" shrinkToFit="1"/>
    </xf>
    <xf numFmtId="167" fontId="2" fillId="33" borderId="11" xfId="66" applyNumberFormat="1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 wrapText="1" shrinkToFit="1"/>
    </xf>
    <xf numFmtId="14" fontId="2" fillId="34" borderId="0" xfId="0" applyNumberFormat="1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 wrapText="1" shrinkToFit="1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36" borderId="10" xfId="0" applyFont="1" applyFill="1" applyBorder="1" applyAlignment="1">
      <alignment vertical="center"/>
    </xf>
    <xf numFmtId="0" fontId="47" fillId="35" borderId="0" xfId="0" applyFont="1" applyFill="1" applyAlignment="1">
      <alignment horizontal="center" vertical="center"/>
    </xf>
    <xf numFmtId="166" fontId="47" fillId="0" borderId="0" xfId="0" applyNumberFormat="1" applyFont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4" fontId="2" fillId="34" borderId="0" xfId="0" applyNumberFormat="1" applyFont="1" applyFill="1" applyBorder="1" applyAlignment="1">
      <alignment horizontal="center" vertical="center" wrapText="1" shrinkToFit="1"/>
    </xf>
    <xf numFmtId="0" fontId="2" fillId="34" borderId="0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 wrapText="1" shrinkToFit="1"/>
    </xf>
    <xf numFmtId="14" fontId="2" fillId="34" borderId="0" xfId="0" applyNumberFormat="1" applyFont="1" applyFill="1" applyBorder="1" applyAlignment="1">
      <alignment horizontal="center" vertical="center" wrapText="1" shrinkToFit="1"/>
    </xf>
    <xf numFmtId="0" fontId="2" fillId="34" borderId="0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 wrapText="1" shrinkToFit="1"/>
    </xf>
    <xf numFmtId="0" fontId="49" fillId="0" borderId="0" xfId="0" applyFont="1" applyFill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 wrapText="1" shrinkToFit="1"/>
    </xf>
    <xf numFmtId="166" fontId="2" fillId="0" borderId="0" xfId="59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quotePrefix="1">
      <alignment horizontal="center" vertical="center" wrapText="1" shrinkToFit="1"/>
    </xf>
    <xf numFmtId="14" fontId="2" fillId="34" borderId="0" xfId="0" applyNumberFormat="1" applyFont="1" applyFill="1" applyBorder="1" applyAlignment="1" quotePrefix="1">
      <alignment horizontal="center" vertical="center" wrapText="1" shrinkToFit="1"/>
    </xf>
    <xf numFmtId="166" fontId="2" fillId="34" borderId="0" xfId="59" applyNumberFormat="1" applyFont="1" applyFill="1" applyBorder="1" applyAlignment="1">
      <alignment horizontal="center" vertical="center"/>
    </xf>
    <xf numFmtId="14" fontId="2" fillId="34" borderId="0" xfId="0" applyNumberFormat="1" applyFont="1" applyFill="1" applyBorder="1" applyAlignment="1">
      <alignment horizontal="center" vertical="center" wrapText="1" shrinkToFit="1"/>
    </xf>
    <xf numFmtId="0" fontId="5" fillId="36" borderId="0" xfId="0" applyFont="1" applyFill="1" applyBorder="1" applyAlignment="1">
      <alignment horizontal="center" vertical="center" wrapText="1" shrinkToFit="1"/>
    </xf>
    <xf numFmtId="0" fontId="5" fillId="36" borderId="14" xfId="0" applyFont="1" applyFill="1" applyBorder="1" applyAlignment="1">
      <alignment horizontal="center" vertical="center" wrapText="1" shrinkToFit="1"/>
    </xf>
    <xf numFmtId="166" fontId="2" fillId="34" borderId="0" xfId="58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 shrinkToFit="1"/>
    </xf>
    <xf numFmtId="14" fontId="2" fillId="33" borderId="0" xfId="0" applyNumberFormat="1" applyFont="1" applyFill="1" applyBorder="1" applyAlignment="1" quotePrefix="1">
      <alignment horizontal="center" vertical="center" wrapText="1" shrinkToFit="1"/>
    </xf>
    <xf numFmtId="168" fontId="2" fillId="33" borderId="0" xfId="0" applyNumberFormat="1" applyFont="1" applyFill="1" applyBorder="1" applyAlignment="1">
      <alignment horizontal="center" vertical="center" wrapText="1" shrinkToFit="1"/>
    </xf>
    <xf numFmtId="168" fontId="2" fillId="33" borderId="0" xfId="65" applyNumberFormat="1" applyFont="1" applyFill="1" applyBorder="1" applyAlignment="1">
      <alignment horizontal="center" vertical="center" wrapText="1" shrinkToFit="1"/>
    </xf>
    <xf numFmtId="14" fontId="2" fillId="33" borderId="0" xfId="0" applyNumberFormat="1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 wrapText="1" shrinkToFit="1"/>
    </xf>
    <xf numFmtId="14" fontId="2" fillId="33" borderId="11" xfId="0" applyNumberFormat="1" applyFont="1" applyFill="1" applyBorder="1" applyAlignment="1" quotePrefix="1">
      <alignment horizontal="center" vertical="center" wrapText="1" shrinkToFit="1"/>
    </xf>
    <xf numFmtId="166" fontId="2" fillId="33" borderId="0" xfId="59" applyNumberFormat="1" applyFont="1" applyFill="1" applyBorder="1" applyAlignment="1">
      <alignment horizontal="center" vertical="center"/>
    </xf>
    <xf numFmtId="166" fontId="2" fillId="33" borderId="11" xfId="59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 shrinkToFit="1"/>
    </xf>
    <xf numFmtId="166" fontId="2" fillId="0" borderId="0" xfId="58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168" fontId="2" fillId="34" borderId="0" xfId="0" applyNumberFormat="1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left" vertical="top" wrapText="1" shrinkToFit="1"/>
    </xf>
    <xf numFmtId="169" fontId="2" fillId="0" borderId="0" xfId="0" applyNumberFormat="1" applyFont="1" applyFill="1" applyBorder="1" applyAlignment="1" quotePrefix="1">
      <alignment horizontal="center" vertical="center" wrapText="1" shrinkToFit="1"/>
    </xf>
    <xf numFmtId="169" fontId="2" fillId="34" borderId="0" xfId="0" applyNumberFormat="1" applyFont="1" applyFill="1" applyBorder="1" applyAlignment="1" quotePrefix="1">
      <alignment horizontal="center" vertical="center" wrapText="1" shrinkToFit="1"/>
    </xf>
    <xf numFmtId="168" fontId="2" fillId="0" borderId="0" xfId="0" applyNumberFormat="1" applyFont="1" applyFill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 wrapText="1" shrinkToFit="1"/>
    </xf>
    <xf numFmtId="169" fontId="2" fillId="33" borderId="11" xfId="0" applyNumberFormat="1" applyFont="1" applyFill="1" applyBorder="1" applyAlignment="1">
      <alignment horizontal="center" vertical="center" wrapText="1" shrinkToFit="1"/>
    </xf>
    <xf numFmtId="169" fontId="2" fillId="34" borderId="0" xfId="0" applyNumberFormat="1" applyFont="1" applyFill="1" applyBorder="1" applyAlignment="1">
      <alignment horizontal="center" vertical="center" wrapText="1" shrinkToFit="1"/>
    </xf>
    <xf numFmtId="165" fontId="4" fillId="0" borderId="0" xfId="0" applyNumberFormat="1" applyFont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 vertical="center" wrapText="1" shrinkToFit="1"/>
    </xf>
  </cellXfs>
  <cellStyles count="5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 10" xfId="39"/>
    <cellStyle name="Cor1" xfId="40"/>
    <cellStyle name="Cor2" xfId="41"/>
    <cellStyle name="Cor3" xfId="42"/>
    <cellStyle name="Cor4" xfId="43"/>
    <cellStyle name="Cor5" xfId="44"/>
    <cellStyle name="Cor6" xfId="45"/>
    <cellStyle name="Correto" xfId="46"/>
    <cellStyle name="Entrada" xfId="47"/>
    <cellStyle name="Incorreto" xfId="48"/>
    <cellStyle name="Currency" xfId="49"/>
    <cellStyle name="Currency [0]" xfId="50"/>
    <cellStyle name="Neutro" xfId="51"/>
    <cellStyle name="Normal 2" xfId="52"/>
    <cellStyle name="Normal 4" xfId="53"/>
    <cellStyle name="Nota" xfId="54"/>
    <cellStyle name="Percent" xfId="55"/>
    <cellStyle name="Saída" xfId="56"/>
    <cellStyle name="Comma [0]" xfId="57"/>
    <cellStyle name="Separador de milhares 7" xfId="58"/>
    <cellStyle name="Separador de milhares 7 3" xfId="59"/>
    <cellStyle name="Texto de Aviso" xfId="60"/>
    <cellStyle name="Texto Explicativo" xfId="61"/>
    <cellStyle name="Título" xfId="62"/>
    <cellStyle name="Total" xfId="63"/>
    <cellStyle name="Verificar Célula" xfId="64"/>
    <cellStyle name="Comma" xfId="65"/>
    <cellStyle name="Vírgula 2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190F0E"/>
      <rgbColor rgb="00FFFF00"/>
      <rgbColor rgb="00FF00FF"/>
      <rgbColor rgb="0064C3D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125A68"/>
      <rgbColor rgb="00CCFFFF"/>
      <rgbColor rgb="00CCFFCC"/>
      <rgbColor rgb="00FCDA1E"/>
      <rgbColor rgb="0099CCFF"/>
      <rgbColor rgb="00DDDDDD"/>
      <rgbColor rgb="00CC99FF"/>
      <rgbColor rgb="00FFCC99"/>
      <rgbColor rgb="000C1618"/>
      <rgbColor rgb="00BB650E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209550</xdr:colOff>
      <xdr:row>3</xdr:row>
      <xdr:rowOff>85725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209550</xdr:colOff>
      <xdr:row>3</xdr:row>
      <xdr:rowOff>85725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0"/>
  <sheetViews>
    <sheetView showGridLines="0" zoomScalePageLayoutView="0" workbookViewId="0" topLeftCell="A1">
      <selection activeCell="B8" sqref="B8:J8"/>
    </sheetView>
  </sheetViews>
  <sheetFormatPr defaultColWidth="0" defaultRowHeight="14.25" customHeight="1" zeroHeight="1"/>
  <cols>
    <col min="1" max="1" width="2.28125" style="1" customWidth="1"/>
    <col min="2" max="2" width="15.7109375" style="1" customWidth="1"/>
    <col min="3" max="4" width="12.7109375" style="1" customWidth="1"/>
    <col min="5" max="6" width="15.7109375" style="1" customWidth="1"/>
    <col min="7" max="7" width="10.7109375" style="1" customWidth="1"/>
    <col min="8" max="9" width="15.7109375" style="1" customWidth="1"/>
    <col min="10" max="10" width="12.7109375" style="1" customWidth="1"/>
    <col min="11" max="11" width="2.7109375" style="1" customWidth="1"/>
    <col min="12" max="236" width="0" style="1" hidden="1" customWidth="1"/>
    <col min="237" max="237" width="8.00390625" style="1" hidden="1" customWidth="1"/>
    <col min="238" max="238" width="21.8515625" style="1" hidden="1" customWidth="1"/>
    <col min="239" max="245" width="0" style="1" hidden="1" customWidth="1"/>
    <col min="246" max="246" width="8.00390625" style="1" hidden="1" customWidth="1"/>
    <col min="247" max="247" width="21.8515625" style="1" hidden="1" customWidth="1"/>
    <col min="248" max="254" width="0" style="1" hidden="1" customWidth="1"/>
    <col min="255" max="255" width="8.00390625" style="1" hidden="1" customWidth="1"/>
    <col min="256" max="16384" width="21.8515625" style="1" hidden="1" customWidth="1"/>
  </cols>
  <sheetData>
    <row r="1" spans="2:10" ht="14.25" customHeight="1">
      <c r="B1" s="43"/>
      <c r="C1" s="43"/>
      <c r="D1" s="43"/>
      <c r="E1" s="43"/>
      <c r="F1" s="43"/>
      <c r="G1" s="43"/>
      <c r="H1" s="44"/>
      <c r="I1" s="43"/>
      <c r="J1" s="43"/>
    </row>
    <row r="2" spans="2:10" ht="14.25" customHeight="1">
      <c r="B2" s="43"/>
      <c r="C2" s="43"/>
      <c r="D2" s="43"/>
      <c r="E2" s="43"/>
      <c r="F2" s="43"/>
      <c r="G2" s="43"/>
      <c r="H2" s="44"/>
      <c r="I2" s="43"/>
      <c r="J2" s="43"/>
    </row>
    <row r="3" spans="2:10" ht="14.25" customHeight="1">
      <c r="B3" s="43"/>
      <c r="C3" s="43"/>
      <c r="D3" s="43"/>
      <c r="E3" s="43"/>
      <c r="F3" s="43"/>
      <c r="G3" s="43"/>
      <c r="H3" s="44"/>
      <c r="I3" s="43"/>
      <c r="J3" s="43"/>
    </row>
    <row r="4" spans="2:10" ht="14.25" customHeight="1">
      <c r="B4" s="43"/>
      <c r="C4" s="43"/>
      <c r="D4" s="43"/>
      <c r="E4" s="47"/>
      <c r="F4" s="43"/>
      <c r="G4" s="43"/>
      <c r="H4" s="44"/>
      <c r="I4" s="43"/>
      <c r="J4" s="43"/>
    </row>
    <row r="5" spans="2:10" ht="14.25" customHeight="1" thickBot="1">
      <c r="B5" s="45"/>
      <c r="C5" s="45"/>
      <c r="D5" s="45"/>
      <c r="E5" s="45"/>
      <c r="F5" s="45"/>
      <c r="G5" s="45"/>
      <c r="H5" s="45"/>
      <c r="I5" s="45"/>
      <c r="J5" s="45"/>
    </row>
    <row r="6" spans="2:10" ht="14.25" customHeight="1">
      <c r="B6" s="46"/>
      <c r="C6" s="46"/>
      <c r="D6" s="46"/>
      <c r="E6" s="46"/>
      <c r="F6" s="46"/>
      <c r="G6" s="46"/>
      <c r="H6" s="46"/>
      <c r="I6" s="46"/>
      <c r="J6" s="46"/>
    </row>
    <row r="7" ht="14.25" customHeight="1"/>
    <row r="8" spans="2:11" ht="14.25" customHeight="1">
      <c r="B8" s="82" t="s">
        <v>62</v>
      </c>
      <c r="C8" s="82"/>
      <c r="D8" s="82"/>
      <c r="E8" s="82"/>
      <c r="F8" s="82"/>
      <c r="G8" s="82"/>
      <c r="H8" s="82"/>
      <c r="I8" s="82"/>
      <c r="J8" s="82"/>
      <c r="K8" s="2"/>
    </row>
    <row r="9" spans="2:11" ht="14.25" customHeight="1">
      <c r="B9" s="61"/>
      <c r="C9" s="61"/>
      <c r="D9" s="61"/>
      <c r="E9" s="61"/>
      <c r="F9" s="61"/>
      <c r="G9" s="61"/>
      <c r="H9" s="61"/>
      <c r="I9" s="61"/>
      <c r="J9" s="61"/>
      <c r="K9" s="2"/>
    </row>
    <row r="10" spans="2:11" ht="14.25" customHeight="1">
      <c r="B10" s="68">
        <v>2020</v>
      </c>
      <c r="C10" s="68" t="s">
        <v>2</v>
      </c>
      <c r="D10" s="68" t="s">
        <v>63</v>
      </c>
      <c r="E10" s="68" t="s">
        <v>64</v>
      </c>
      <c r="F10" s="68" t="s">
        <v>65</v>
      </c>
      <c r="G10" s="68" t="s">
        <v>66</v>
      </c>
      <c r="H10" s="68" t="s">
        <v>67</v>
      </c>
      <c r="I10" s="68" t="s">
        <v>68</v>
      </c>
      <c r="J10" s="68" t="s">
        <v>69</v>
      </c>
      <c r="K10" s="2"/>
    </row>
    <row r="11" spans="2:11" ht="14.25" customHeight="1">
      <c r="B11" s="69"/>
      <c r="C11" s="69"/>
      <c r="D11" s="69"/>
      <c r="E11" s="69"/>
      <c r="F11" s="69"/>
      <c r="G11" s="69"/>
      <c r="H11" s="69"/>
      <c r="I11" s="69"/>
      <c r="J11" s="69"/>
      <c r="K11" s="2"/>
    </row>
    <row r="12" spans="2:11" ht="14.25" customHeight="1">
      <c r="B12" s="60" t="s">
        <v>7</v>
      </c>
      <c r="C12" s="62">
        <v>43875</v>
      </c>
      <c r="D12" s="62">
        <v>43889</v>
      </c>
      <c r="E12" s="63">
        <v>270</v>
      </c>
      <c r="F12" s="63">
        <v>229.5</v>
      </c>
      <c r="G12" s="5" t="s">
        <v>0</v>
      </c>
      <c r="H12" s="6">
        <v>0.14994770587</v>
      </c>
      <c r="I12" s="6">
        <v>0.12745554999</v>
      </c>
      <c r="J12" s="64" t="s">
        <v>93</v>
      </c>
      <c r="K12" s="2"/>
    </row>
    <row r="13" spans="2:11" ht="14.25" customHeight="1">
      <c r="B13" s="60" t="s">
        <v>92</v>
      </c>
      <c r="C13" s="62"/>
      <c r="D13" s="62"/>
      <c r="E13" s="63"/>
      <c r="F13" s="63"/>
      <c r="G13" s="5" t="s">
        <v>1</v>
      </c>
      <c r="H13" s="6">
        <v>0.16494247646</v>
      </c>
      <c r="I13" s="6">
        <v>0.14020110499</v>
      </c>
      <c r="J13" s="62"/>
      <c r="K13" s="2"/>
    </row>
    <row r="14" spans="2:11" ht="14.25" customHeight="1">
      <c r="B14" s="49"/>
      <c r="C14" s="49"/>
      <c r="D14" s="49"/>
      <c r="E14" s="49"/>
      <c r="F14" s="49"/>
      <c r="G14" s="49"/>
      <c r="H14" s="49"/>
      <c r="I14" s="50"/>
      <c r="J14" s="49"/>
      <c r="K14" s="2"/>
    </row>
    <row r="15" spans="2:11" ht="14.25" customHeight="1">
      <c r="B15" s="68">
        <v>2019</v>
      </c>
      <c r="C15" s="68" t="s">
        <v>2</v>
      </c>
      <c r="D15" s="68" t="s">
        <v>63</v>
      </c>
      <c r="E15" s="68" t="s">
        <v>64</v>
      </c>
      <c r="F15" s="68" t="s">
        <v>65</v>
      </c>
      <c r="G15" s="68" t="s">
        <v>66</v>
      </c>
      <c r="H15" s="68" t="s">
        <v>67</v>
      </c>
      <c r="I15" s="68" t="s">
        <v>68</v>
      </c>
      <c r="J15" s="68" t="s">
        <v>69</v>
      </c>
      <c r="K15" s="2"/>
    </row>
    <row r="16" spans="2:11" ht="14.25" customHeight="1">
      <c r="B16" s="69"/>
      <c r="C16" s="69"/>
      <c r="D16" s="69"/>
      <c r="E16" s="69"/>
      <c r="F16" s="69"/>
      <c r="G16" s="69"/>
      <c r="H16" s="69"/>
      <c r="I16" s="69"/>
      <c r="J16" s="69"/>
      <c r="K16" s="2"/>
    </row>
    <row r="17" spans="2:11" ht="14.25" customHeight="1">
      <c r="B17" s="60" t="s">
        <v>8</v>
      </c>
      <c r="C17" s="62">
        <v>43818</v>
      </c>
      <c r="D17" s="62">
        <v>43829</v>
      </c>
      <c r="E17" s="63">
        <v>1000</v>
      </c>
      <c r="F17" s="63">
        <v>1000</v>
      </c>
      <c r="G17" s="5" t="s">
        <v>0</v>
      </c>
      <c r="H17" s="6">
        <v>0.55536187362</v>
      </c>
      <c r="I17" s="6">
        <f>H17</f>
        <v>0.55536187362</v>
      </c>
      <c r="J17" s="64" t="s">
        <v>76</v>
      </c>
      <c r="K17" s="2"/>
    </row>
    <row r="18" spans="2:11" ht="14.25" customHeight="1">
      <c r="B18" s="60" t="s">
        <v>91</v>
      </c>
      <c r="C18" s="62"/>
      <c r="D18" s="62"/>
      <c r="E18" s="63"/>
      <c r="F18" s="63"/>
      <c r="G18" s="5" t="s">
        <v>1</v>
      </c>
      <c r="H18" s="6">
        <v>0.61089806098</v>
      </c>
      <c r="I18" s="6">
        <f>H18</f>
        <v>0.61089806098</v>
      </c>
      <c r="J18" s="62"/>
      <c r="K18" s="2"/>
    </row>
    <row r="19" spans="2:11" ht="14.25" customHeight="1">
      <c r="B19" s="57" t="s">
        <v>7</v>
      </c>
      <c r="C19" s="62">
        <v>43818</v>
      </c>
      <c r="D19" s="62">
        <v>43829</v>
      </c>
      <c r="E19" s="63">
        <v>350</v>
      </c>
      <c r="F19" s="63">
        <v>297.5</v>
      </c>
      <c r="G19" s="5" t="s">
        <v>0</v>
      </c>
      <c r="H19" s="6">
        <v>0.19437665576</v>
      </c>
      <c r="I19" s="6">
        <v>0.1652201574</v>
      </c>
      <c r="J19" s="64" t="s">
        <v>76</v>
      </c>
      <c r="K19" s="2"/>
    </row>
    <row r="20" spans="2:11" ht="14.25" customHeight="1">
      <c r="B20" s="57" t="s">
        <v>91</v>
      </c>
      <c r="C20" s="62"/>
      <c r="D20" s="62"/>
      <c r="E20" s="63"/>
      <c r="F20" s="63"/>
      <c r="G20" s="5" t="s">
        <v>1</v>
      </c>
      <c r="H20" s="6">
        <v>0.21381432134</v>
      </c>
      <c r="I20" s="6">
        <v>0.18174217314</v>
      </c>
      <c r="J20" s="62"/>
      <c r="K20" s="2"/>
    </row>
    <row r="21" spans="2:11" ht="14.25" customHeight="1">
      <c r="B21" s="55" t="s">
        <v>7</v>
      </c>
      <c r="C21" s="62">
        <v>43633</v>
      </c>
      <c r="D21" s="62">
        <v>43644</v>
      </c>
      <c r="E21" s="63">
        <v>968</v>
      </c>
      <c r="F21" s="63">
        <v>822.8</v>
      </c>
      <c r="G21" s="5" t="s">
        <v>0</v>
      </c>
      <c r="H21" s="6">
        <v>0.53759029367</v>
      </c>
      <c r="I21" s="6">
        <v>0.45695174961</v>
      </c>
      <c r="J21" s="64" t="s">
        <v>76</v>
      </c>
      <c r="K21" s="2"/>
    </row>
    <row r="22" spans="2:11" ht="14.25" customHeight="1">
      <c r="B22" s="55" t="s">
        <v>87</v>
      </c>
      <c r="C22" s="62"/>
      <c r="D22" s="62"/>
      <c r="E22" s="63"/>
      <c r="F22" s="63"/>
      <c r="G22" s="5" t="s">
        <v>1</v>
      </c>
      <c r="H22" s="6">
        <v>0.59134932303</v>
      </c>
      <c r="I22" s="6">
        <v>0.50264692458</v>
      </c>
      <c r="J22" s="62"/>
      <c r="K22" s="2"/>
    </row>
    <row r="23" spans="2:11" ht="14.25" customHeight="1">
      <c r="B23" s="54" t="s">
        <v>7</v>
      </c>
      <c r="C23" s="65">
        <v>43572</v>
      </c>
      <c r="D23" s="65">
        <v>43585</v>
      </c>
      <c r="E23" s="66">
        <v>570</v>
      </c>
      <c r="F23" s="66">
        <v>484.5</v>
      </c>
      <c r="G23" s="54" t="s">
        <v>0</v>
      </c>
      <c r="H23" s="37">
        <v>0.31655626796</v>
      </c>
      <c r="I23" s="37">
        <v>0.26907282777</v>
      </c>
      <c r="J23" s="67" t="s">
        <v>76</v>
      </c>
      <c r="K23" s="2"/>
    </row>
    <row r="24" spans="2:11" ht="14.25" customHeight="1">
      <c r="B24" s="54" t="s">
        <v>85</v>
      </c>
      <c r="C24" s="65"/>
      <c r="D24" s="65"/>
      <c r="E24" s="66"/>
      <c r="F24" s="66"/>
      <c r="G24" s="54" t="s">
        <v>1</v>
      </c>
      <c r="H24" s="37">
        <v>0.34821189476</v>
      </c>
      <c r="I24" s="37">
        <v>0.29598011054</v>
      </c>
      <c r="J24" s="67"/>
      <c r="K24" s="2"/>
    </row>
    <row r="25" spans="2:11" ht="14.25" customHeight="1">
      <c r="B25" s="42" t="s">
        <v>7</v>
      </c>
      <c r="C25" s="62">
        <v>43511</v>
      </c>
      <c r="D25" s="62">
        <v>43524</v>
      </c>
      <c r="E25" s="63">
        <v>700</v>
      </c>
      <c r="F25" s="63">
        <v>595</v>
      </c>
      <c r="G25" s="5" t="s">
        <v>0</v>
      </c>
      <c r="H25" s="6">
        <v>0.38875331153</v>
      </c>
      <c r="I25" s="6">
        <v>0.3304403148</v>
      </c>
      <c r="J25" s="64" t="s">
        <v>76</v>
      </c>
      <c r="K25" s="2"/>
    </row>
    <row r="26" spans="2:11" ht="14.25" customHeight="1">
      <c r="B26" s="42" t="s">
        <v>87</v>
      </c>
      <c r="C26" s="62"/>
      <c r="D26" s="62"/>
      <c r="E26" s="63"/>
      <c r="F26" s="63"/>
      <c r="G26" s="5" t="s">
        <v>1</v>
      </c>
      <c r="H26" s="6">
        <v>0.42762864269</v>
      </c>
      <c r="I26" s="6">
        <v>0.36348434628</v>
      </c>
      <c r="J26" s="62"/>
      <c r="K26" s="2"/>
    </row>
    <row r="27" spans="2:11" s="3" customFormat="1" ht="14.25" customHeight="1">
      <c r="B27" s="49"/>
      <c r="C27" s="49"/>
      <c r="D27" s="49"/>
      <c r="E27" s="49"/>
      <c r="F27" s="49"/>
      <c r="G27" s="49"/>
      <c r="H27" s="49"/>
      <c r="I27" s="50"/>
      <c r="J27" s="49"/>
      <c r="K27" s="1"/>
    </row>
    <row r="28" spans="2:11" s="3" customFormat="1" ht="14.25" customHeight="1">
      <c r="B28" s="68">
        <v>2018</v>
      </c>
      <c r="C28" s="68" t="s">
        <v>2</v>
      </c>
      <c r="D28" s="68" t="s">
        <v>63</v>
      </c>
      <c r="E28" s="68" t="s">
        <v>64</v>
      </c>
      <c r="F28" s="68" t="s">
        <v>65</v>
      </c>
      <c r="G28" s="68" t="s">
        <v>66</v>
      </c>
      <c r="H28" s="68" t="s">
        <v>67</v>
      </c>
      <c r="I28" s="68" t="s">
        <v>68</v>
      </c>
      <c r="J28" s="68" t="s">
        <v>69</v>
      </c>
      <c r="K28" s="1"/>
    </row>
    <row r="29" spans="2:11" s="3" customFormat="1" ht="14.25" customHeight="1">
      <c r="B29" s="69"/>
      <c r="C29" s="69"/>
      <c r="D29" s="69"/>
      <c r="E29" s="69"/>
      <c r="F29" s="69"/>
      <c r="G29" s="69"/>
      <c r="H29" s="69"/>
      <c r="I29" s="69"/>
      <c r="J29" s="69"/>
      <c r="K29" s="1"/>
    </row>
    <row r="30" spans="2:11" s="3" customFormat="1" ht="14.25" customHeight="1">
      <c r="B30" s="48" t="s">
        <v>8</v>
      </c>
      <c r="C30" s="65">
        <v>43566</v>
      </c>
      <c r="D30" s="65">
        <v>43566</v>
      </c>
      <c r="E30" s="66">
        <v>2468.7</v>
      </c>
      <c r="F30" s="66">
        <v>2468.7</v>
      </c>
      <c r="G30" s="48" t="s">
        <v>0</v>
      </c>
      <c r="H30" s="37">
        <v>1.3710129452</v>
      </c>
      <c r="I30" s="37">
        <v>1.3710129452</v>
      </c>
      <c r="J30" s="67">
        <v>43816</v>
      </c>
      <c r="K30" s="1"/>
    </row>
    <row r="31" spans="2:11" s="3" customFormat="1" ht="14.25" customHeight="1">
      <c r="B31" s="48" t="s">
        <v>78</v>
      </c>
      <c r="C31" s="65"/>
      <c r="D31" s="65"/>
      <c r="E31" s="66"/>
      <c r="F31" s="66"/>
      <c r="G31" s="48" t="s">
        <v>1</v>
      </c>
      <c r="H31" s="37">
        <v>1.50811423972</v>
      </c>
      <c r="I31" s="37">
        <v>1.50811423972</v>
      </c>
      <c r="J31" s="67"/>
      <c r="K31" s="1"/>
    </row>
    <row r="32" spans="2:11" s="3" customFormat="1" ht="14.25" customHeight="1">
      <c r="B32" s="39" t="s">
        <v>7</v>
      </c>
      <c r="C32" s="72">
        <v>43438</v>
      </c>
      <c r="D32" s="72">
        <v>43451</v>
      </c>
      <c r="E32" s="78">
        <v>1350</v>
      </c>
      <c r="F32" s="78">
        <v>1147.5</v>
      </c>
      <c r="G32" s="39" t="s">
        <v>0</v>
      </c>
      <c r="H32" s="15">
        <v>0.74973852939</v>
      </c>
      <c r="I32" s="15">
        <v>0.63727774998</v>
      </c>
      <c r="J32" s="75">
        <v>43816</v>
      </c>
      <c r="K32" s="1"/>
    </row>
    <row r="33" spans="2:11" s="3" customFormat="1" ht="14.25" customHeight="1">
      <c r="B33" s="56" t="s">
        <v>78</v>
      </c>
      <c r="C33" s="72"/>
      <c r="D33" s="72"/>
      <c r="E33" s="78"/>
      <c r="F33" s="78"/>
      <c r="G33" s="39" t="s">
        <v>1</v>
      </c>
      <c r="H33" s="15">
        <v>0.82471238233</v>
      </c>
      <c r="I33" s="15">
        <v>0.70100552498</v>
      </c>
      <c r="J33" s="75"/>
      <c r="K33" s="1"/>
    </row>
    <row r="34" spans="2:11" s="3" customFormat="1" ht="14.25" customHeight="1">
      <c r="B34" s="12" t="s">
        <v>7</v>
      </c>
      <c r="C34" s="65">
        <v>43348</v>
      </c>
      <c r="D34" s="65">
        <v>43360</v>
      </c>
      <c r="E34" s="66">
        <v>2800</v>
      </c>
      <c r="F34" s="66">
        <v>2380</v>
      </c>
      <c r="G34" s="22" t="s">
        <v>0</v>
      </c>
      <c r="H34" s="37">
        <v>1.55501324615</v>
      </c>
      <c r="I34" s="37">
        <v>1.32176125923</v>
      </c>
      <c r="J34" s="67">
        <v>43697</v>
      </c>
      <c r="K34" s="1"/>
    </row>
    <row r="35" spans="2:11" s="3" customFormat="1" ht="14.25" customHeight="1">
      <c r="B35" s="22" t="s">
        <v>74</v>
      </c>
      <c r="C35" s="65"/>
      <c r="D35" s="65"/>
      <c r="E35" s="66"/>
      <c r="F35" s="66"/>
      <c r="G35" s="22" t="s">
        <v>1</v>
      </c>
      <c r="H35" s="37">
        <v>1.71051457077</v>
      </c>
      <c r="I35" s="37">
        <v>1.45393738515</v>
      </c>
      <c r="J35" s="67"/>
      <c r="K35" s="1"/>
    </row>
    <row r="36" spans="2:11" s="3" customFormat="1" ht="14.25" customHeight="1">
      <c r="B36" s="39" t="s">
        <v>7</v>
      </c>
      <c r="C36" s="72">
        <v>43269</v>
      </c>
      <c r="D36" s="72">
        <v>43280</v>
      </c>
      <c r="E36" s="78">
        <v>400</v>
      </c>
      <c r="F36" s="78">
        <v>340</v>
      </c>
      <c r="G36" s="39" t="s">
        <v>0</v>
      </c>
      <c r="H36" s="25">
        <v>0.22214474945</v>
      </c>
      <c r="I36" s="25">
        <v>0.18882303703</v>
      </c>
      <c r="J36" s="75">
        <v>43697</v>
      </c>
      <c r="K36" s="1"/>
    </row>
    <row r="37" spans="2:11" s="3" customFormat="1" ht="14.25" customHeight="1">
      <c r="B37" s="41" t="s">
        <v>54</v>
      </c>
      <c r="C37" s="77"/>
      <c r="D37" s="77"/>
      <c r="E37" s="79"/>
      <c r="F37" s="79"/>
      <c r="G37" s="41" t="s">
        <v>1</v>
      </c>
      <c r="H37" s="38">
        <v>0.24435922439</v>
      </c>
      <c r="I37" s="38">
        <v>0.20770534073</v>
      </c>
      <c r="J37" s="80"/>
      <c r="K37" s="1"/>
    </row>
    <row r="38" spans="2:11" s="3" customFormat="1" ht="14.25" customHeight="1">
      <c r="B38" s="84"/>
      <c r="C38" s="84"/>
      <c r="D38" s="84"/>
      <c r="E38" s="84"/>
      <c r="F38" s="84"/>
      <c r="G38" s="84"/>
      <c r="H38" s="84"/>
      <c r="I38" s="84"/>
      <c r="J38" s="84"/>
      <c r="K38" s="1"/>
    </row>
    <row r="39" spans="2:11" s="3" customFormat="1" ht="14.25" customHeight="1">
      <c r="B39" s="68">
        <v>2017</v>
      </c>
      <c r="C39" s="68" t="s">
        <v>2</v>
      </c>
      <c r="D39" s="68" t="s">
        <v>63</v>
      </c>
      <c r="E39" s="68" t="s">
        <v>64</v>
      </c>
      <c r="F39" s="68" t="s">
        <v>65</v>
      </c>
      <c r="G39" s="68" t="s">
        <v>66</v>
      </c>
      <c r="H39" s="68" t="s">
        <v>67</v>
      </c>
      <c r="I39" s="68" t="s">
        <v>68</v>
      </c>
      <c r="J39" s="68" t="s">
        <v>69</v>
      </c>
      <c r="K39" s="1"/>
    </row>
    <row r="40" spans="2:11" s="3" customFormat="1" ht="14.25" customHeight="1">
      <c r="B40" s="69"/>
      <c r="C40" s="69"/>
      <c r="D40" s="69"/>
      <c r="E40" s="69"/>
      <c r="F40" s="69"/>
      <c r="G40" s="69"/>
      <c r="H40" s="69"/>
      <c r="I40" s="69"/>
      <c r="J40" s="69"/>
      <c r="K40" s="1"/>
    </row>
    <row r="41" spans="2:11" s="3" customFormat="1" ht="14.25" customHeight="1">
      <c r="B41" s="39" t="s">
        <v>8</v>
      </c>
      <c r="C41" s="72">
        <v>43202</v>
      </c>
      <c r="D41" s="72">
        <v>43202</v>
      </c>
      <c r="E41" s="78">
        <v>2191.9</v>
      </c>
      <c r="F41" s="78">
        <v>2191.9</v>
      </c>
      <c r="G41" s="39" t="s">
        <v>0</v>
      </c>
      <c r="H41" s="25">
        <v>1.2172770028378261</v>
      </c>
      <c r="I41" s="25">
        <v>1.2172770028378261</v>
      </c>
      <c r="J41" s="75">
        <v>43445</v>
      </c>
      <c r="K41" s="1"/>
    </row>
    <row r="42" spans="2:11" s="3" customFormat="1" ht="14.25" customHeight="1">
      <c r="B42" s="39" t="s">
        <v>53</v>
      </c>
      <c r="C42" s="72"/>
      <c r="D42" s="72"/>
      <c r="E42" s="78"/>
      <c r="F42" s="78"/>
      <c r="G42" s="39" t="s">
        <v>1</v>
      </c>
      <c r="H42" s="25">
        <v>1.3390047031296248</v>
      </c>
      <c r="I42" s="25">
        <v>1.3390047031296248</v>
      </c>
      <c r="J42" s="76"/>
      <c r="K42" s="1"/>
    </row>
    <row r="43" spans="2:11" s="3" customFormat="1" ht="14.25" customHeight="1">
      <c r="B43" s="12" t="s">
        <v>7</v>
      </c>
      <c r="C43" s="65">
        <v>43083</v>
      </c>
      <c r="D43" s="65">
        <v>43095</v>
      </c>
      <c r="E43" s="70">
        <v>1486.63888944</v>
      </c>
      <c r="F43" s="70">
        <v>1263.64305602</v>
      </c>
      <c r="G43" s="22" t="s">
        <v>0</v>
      </c>
      <c r="H43" s="4">
        <v>0.82562255904</v>
      </c>
      <c r="I43" s="4">
        <v>0.70177917518</v>
      </c>
      <c r="J43" s="67">
        <v>43333</v>
      </c>
      <c r="K43" s="1"/>
    </row>
    <row r="44" spans="2:11" s="3" customFormat="1" ht="14.25" customHeight="1">
      <c r="B44" s="13" t="s">
        <v>51</v>
      </c>
      <c r="C44" s="65"/>
      <c r="D44" s="65"/>
      <c r="E44" s="70"/>
      <c r="F44" s="70"/>
      <c r="G44" s="22" t="s">
        <v>1</v>
      </c>
      <c r="H44" s="4">
        <v>0.90818481495</v>
      </c>
      <c r="I44" s="4">
        <v>0.7719570927</v>
      </c>
      <c r="J44" s="71"/>
      <c r="K44" s="1"/>
    </row>
    <row r="45" spans="2:11" s="3" customFormat="1" ht="14.25" customHeight="1">
      <c r="B45" s="39" t="s">
        <v>7</v>
      </c>
      <c r="C45" s="72">
        <v>42996</v>
      </c>
      <c r="D45" s="72">
        <v>43007</v>
      </c>
      <c r="E45" s="73">
        <v>305</v>
      </c>
      <c r="F45" s="74">
        <v>259.3</v>
      </c>
      <c r="G45" s="39" t="s">
        <v>0</v>
      </c>
      <c r="H45" s="15">
        <v>0.169385</v>
      </c>
      <c r="I45" s="15">
        <v>0.143978</v>
      </c>
      <c r="J45" s="75">
        <v>43333</v>
      </c>
      <c r="K45" s="1"/>
    </row>
    <row r="46" spans="2:11" s="3" customFormat="1" ht="14.25" customHeight="1">
      <c r="B46" s="39" t="s">
        <v>49</v>
      </c>
      <c r="C46" s="72"/>
      <c r="D46" s="72"/>
      <c r="E46" s="73"/>
      <c r="F46" s="74"/>
      <c r="G46" s="39" t="s">
        <v>1</v>
      </c>
      <c r="H46" s="15">
        <v>0.186324</v>
      </c>
      <c r="I46" s="15">
        <v>0.158375</v>
      </c>
      <c r="J46" s="76"/>
      <c r="K46" s="1"/>
    </row>
    <row r="47" spans="2:11" s="3" customFormat="1" ht="14.25" customHeight="1">
      <c r="B47" s="12" t="s">
        <v>7</v>
      </c>
      <c r="C47" s="65">
        <v>42905</v>
      </c>
      <c r="D47" s="65">
        <v>42916</v>
      </c>
      <c r="E47" s="70">
        <v>95</v>
      </c>
      <c r="F47" s="70">
        <v>80.75</v>
      </c>
      <c r="G47" s="22" t="s">
        <v>0</v>
      </c>
      <c r="H47" s="4">
        <v>0.05275935723</v>
      </c>
      <c r="I47" s="4">
        <v>0.04484545365</v>
      </c>
      <c r="J47" s="67">
        <v>43333</v>
      </c>
      <c r="K47" s="1"/>
    </row>
    <row r="48" spans="2:11" s="3" customFormat="1" ht="14.25" customHeight="1">
      <c r="B48" s="13" t="s">
        <v>47</v>
      </c>
      <c r="C48" s="65"/>
      <c r="D48" s="65"/>
      <c r="E48" s="70"/>
      <c r="F48" s="70"/>
      <c r="G48" s="22" t="s">
        <v>1</v>
      </c>
      <c r="H48" s="4">
        <v>0.05803529296</v>
      </c>
      <c r="I48" s="4">
        <v>0.04932999901</v>
      </c>
      <c r="J48" s="71"/>
      <c r="K48" s="1"/>
    </row>
    <row r="49" spans="2:11" s="3" customFormat="1" ht="14.25" customHeight="1">
      <c r="B49" s="39" t="s">
        <v>7</v>
      </c>
      <c r="C49" s="72">
        <v>42814</v>
      </c>
      <c r="D49" s="72">
        <v>42825</v>
      </c>
      <c r="E49" s="73">
        <v>350</v>
      </c>
      <c r="F49" s="74">
        <v>297.5</v>
      </c>
      <c r="G49" s="39" t="s">
        <v>0</v>
      </c>
      <c r="H49" s="15">
        <v>0.19437657929</v>
      </c>
      <c r="I49" s="15">
        <v>0.1652200924</v>
      </c>
      <c r="J49" s="75">
        <v>43333</v>
      </c>
      <c r="K49" s="1"/>
    </row>
    <row r="50" spans="2:11" s="3" customFormat="1" ht="14.25" customHeight="1">
      <c r="B50" s="39" t="s">
        <v>16</v>
      </c>
      <c r="C50" s="72"/>
      <c r="D50" s="72"/>
      <c r="E50" s="73"/>
      <c r="F50" s="74"/>
      <c r="G50" s="39" t="s">
        <v>1</v>
      </c>
      <c r="H50" s="15">
        <v>0.21381423722</v>
      </c>
      <c r="I50" s="15">
        <v>0.18174210164</v>
      </c>
      <c r="J50" s="76"/>
      <c r="K50" s="1"/>
    </row>
    <row r="51" spans="2:11" s="3" customFormat="1" ht="14.25" customHeight="1">
      <c r="B51" s="21" t="s">
        <v>7</v>
      </c>
      <c r="C51" s="65">
        <v>42779</v>
      </c>
      <c r="D51" s="65">
        <v>42790</v>
      </c>
      <c r="E51" s="83">
        <v>180</v>
      </c>
      <c r="F51" s="83">
        <v>153</v>
      </c>
      <c r="G51" s="22" t="s">
        <v>0</v>
      </c>
      <c r="H51" s="16">
        <v>0.09996509791</v>
      </c>
      <c r="I51" s="16">
        <v>0.08497033323</v>
      </c>
      <c r="J51" s="67">
        <v>43333</v>
      </c>
      <c r="K51" s="1"/>
    </row>
    <row r="52" spans="2:11" s="3" customFormat="1" ht="14.25" customHeight="1">
      <c r="B52" s="22" t="s">
        <v>5</v>
      </c>
      <c r="C52" s="65"/>
      <c r="D52" s="65"/>
      <c r="E52" s="83"/>
      <c r="F52" s="83"/>
      <c r="G52" s="22" t="s">
        <v>1</v>
      </c>
      <c r="H52" s="16">
        <v>0.1099616077</v>
      </c>
      <c r="I52" s="16">
        <v>0.09346736655</v>
      </c>
      <c r="J52" s="71"/>
      <c r="K52" s="1"/>
    </row>
    <row r="53" spans="2:11" s="3" customFormat="1" ht="14.25" customHeight="1">
      <c r="B53" s="2"/>
      <c r="C53" s="2"/>
      <c r="D53" s="2"/>
      <c r="E53" s="2"/>
      <c r="F53" s="2"/>
      <c r="G53" s="2"/>
      <c r="H53" s="2"/>
      <c r="I53" s="2"/>
      <c r="J53" s="2"/>
      <c r="K53" s="1"/>
    </row>
    <row r="54" spans="2:11" s="3" customFormat="1" ht="14.25" customHeight="1">
      <c r="B54" s="68">
        <v>2016</v>
      </c>
      <c r="C54" s="68" t="s">
        <v>2</v>
      </c>
      <c r="D54" s="68" t="s">
        <v>63</v>
      </c>
      <c r="E54" s="68" t="s">
        <v>64</v>
      </c>
      <c r="F54" s="68" t="s">
        <v>65</v>
      </c>
      <c r="G54" s="68" t="s">
        <v>66</v>
      </c>
      <c r="H54" s="68" t="s">
        <v>67</v>
      </c>
      <c r="I54" s="68" t="s">
        <v>68</v>
      </c>
      <c r="J54" s="68" t="s">
        <v>69</v>
      </c>
      <c r="K54" s="1"/>
    </row>
    <row r="55" spans="2:10" ht="14.25" customHeight="1">
      <c r="B55" s="69"/>
      <c r="C55" s="69"/>
      <c r="D55" s="69"/>
      <c r="E55" s="69"/>
      <c r="F55" s="69"/>
      <c r="G55" s="69"/>
      <c r="H55" s="69"/>
      <c r="I55" s="69"/>
      <c r="J55" s="69"/>
    </row>
    <row r="56" spans="2:10" ht="14.25" customHeight="1">
      <c r="B56" s="20" t="s">
        <v>8</v>
      </c>
      <c r="C56" s="64">
        <v>42851</v>
      </c>
      <c r="D56" s="64">
        <v>42851</v>
      </c>
      <c r="E56" s="81">
        <v>1913.9867990599998</v>
      </c>
      <c r="F56" s="81">
        <v>1913.9867990599998</v>
      </c>
      <c r="G56" s="5" t="s">
        <v>0</v>
      </c>
      <c r="H56" s="6">
        <v>1.06295487663</v>
      </c>
      <c r="I56" s="6">
        <v>1.06295487663</v>
      </c>
      <c r="J56" s="62">
        <v>43082</v>
      </c>
    </row>
    <row r="57" spans="2:10" ht="14.25" customHeight="1">
      <c r="B57" s="20" t="s">
        <v>9</v>
      </c>
      <c r="C57" s="64"/>
      <c r="D57" s="64"/>
      <c r="E57" s="81"/>
      <c r="F57" s="81"/>
      <c r="G57" s="5" t="s">
        <v>1</v>
      </c>
      <c r="H57" s="6">
        <v>1.1692503643</v>
      </c>
      <c r="I57" s="6">
        <v>1.1692503643</v>
      </c>
      <c r="J57" s="62"/>
    </row>
    <row r="58" spans="2:10" ht="14.25" customHeight="1">
      <c r="B58" s="12" t="s">
        <v>7</v>
      </c>
      <c r="C58" s="65">
        <v>42723</v>
      </c>
      <c r="D58" s="65">
        <v>42734</v>
      </c>
      <c r="E58" s="70">
        <v>604.145</v>
      </c>
      <c r="F58" s="70">
        <v>513.52325</v>
      </c>
      <c r="G58" s="22" t="s">
        <v>0</v>
      </c>
      <c r="H58" s="4">
        <v>0.33551896714</v>
      </c>
      <c r="I58" s="4">
        <v>0.28519112207</v>
      </c>
      <c r="J58" s="67">
        <v>43082</v>
      </c>
    </row>
    <row r="59" spans="2:10" ht="14.25" customHeight="1">
      <c r="B59" s="13" t="s">
        <v>11</v>
      </c>
      <c r="C59" s="65"/>
      <c r="D59" s="65"/>
      <c r="E59" s="70"/>
      <c r="F59" s="70"/>
      <c r="G59" s="22" t="s">
        <v>1</v>
      </c>
      <c r="H59" s="4">
        <v>0.36907086385</v>
      </c>
      <c r="I59" s="4">
        <v>0.31371023427</v>
      </c>
      <c r="J59" s="67"/>
    </row>
    <row r="60" spans="2:10" ht="14.25" customHeight="1">
      <c r="B60" s="20" t="s">
        <v>7</v>
      </c>
      <c r="C60" s="62">
        <v>42632</v>
      </c>
      <c r="D60" s="62">
        <v>42643</v>
      </c>
      <c r="E60" s="81">
        <v>650</v>
      </c>
      <c r="F60" s="81">
        <v>552.5</v>
      </c>
      <c r="G60" s="5" t="s">
        <v>0</v>
      </c>
      <c r="H60" s="6">
        <v>0.36098516294</v>
      </c>
      <c r="I60" s="6">
        <v>0.3068373885</v>
      </c>
      <c r="J60" s="62">
        <v>42969</v>
      </c>
    </row>
    <row r="61" spans="2:10" ht="14.25" customHeight="1">
      <c r="B61" s="20" t="s">
        <v>10</v>
      </c>
      <c r="C61" s="62"/>
      <c r="D61" s="62"/>
      <c r="E61" s="81"/>
      <c r="F61" s="81"/>
      <c r="G61" s="5" t="s">
        <v>1</v>
      </c>
      <c r="H61" s="6">
        <v>0.39708367924</v>
      </c>
      <c r="I61" s="6">
        <v>0.33752112735</v>
      </c>
      <c r="J61" s="62"/>
    </row>
    <row r="62" spans="2:10" ht="14.25" customHeight="1">
      <c r="B62" s="12" t="s">
        <v>7</v>
      </c>
      <c r="C62" s="65">
        <v>42538</v>
      </c>
      <c r="D62" s="65">
        <v>42551</v>
      </c>
      <c r="E62" s="70">
        <v>161</v>
      </c>
      <c r="F62" s="70">
        <v>136.85</v>
      </c>
      <c r="G62" s="22" t="s">
        <v>0</v>
      </c>
      <c r="H62" s="4">
        <v>0.08941324805</v>
      </c>
      <c r="I62" s="4">
        <v>0.07600126084</v>
      </c>
      <c r="J62" s="67">
        <v>42969</v>
      </c>
    </row>
    <row r="63" spans="2:10" ht="14.25" customHeight="1">
      <c r="B63" s="13" t="s">
        <v>12</v>
      </c>
      <c r="C63" s="65"/>
      <c r="D63" s="65"/>
      <c r="E63" s="70"/>
      <c r="F63" s="70"/>
      <c r="G63" s="22" t="s">
        <v>1</v>
      </c>
      <c r="H63" s="4">
        <v>0.09835457285</v>
      </c>
      <c r="I63" s="4">
        <v>0.08360138692</v>
      </c>
      <c r="J63" s="67"/>
    </row>
    <row r="64" spans="2:10" ht="14.25" customHeight="1">
      <c r="B64" s="20" t="s">
        <v>7</v>
      </c>
      <c r="C64" s="62">
        <v>42478</v>
      </c>
      <c r="D64" s="62">
        <v>42489</v>
      </c>
      <c r="E64" s="63">
        <v>220</v>
      </c>
      <c r="F64" s="63">
        <v>187</v>
      </c>
      <c r="G64" s="5" t="s">
        <v>0</v>
      </c>
      <c r="H64" s="6">
        <v>0.12217959361</v>
      </c>
      <c r="I64" s="6">
        <v>0.10385265457</v>
      </c>
      <c r="J64" s="62">
        <v>42969</v>
      </c>
    </row>
    <row r="65" spans="2:10" ht="14.25" customHeight="1">
      <c r="B65" s="20" t="s">
        <v>13</v>
      </c>
      <c r="C65" s="62"/>
      <c r="D65" s="62"/>
      <c r="E65" s="63"/>
      <c r="F65" s="63"/>
      <c r="G65" s="5" t="s">
        <v>1</v>
      </c>
      <c r="H65" s="6">
        <v>0.13439755297</v>
      </c>
      <c r="I65" s="6">
        <v>0.11423792003</v>
      </c>
      <c r="J65" s="62"/>
    </row>
    <row r="66" spans="2:10" ht="14.25" customHeight="1">
      <c r="B66" s="12" t="s">
        <v>7</v>
      </c>
      <c r="C66" s="65">
        <v>42447</v>
      </c>
      <c r="D66" s="65">
        <v>42460</v>
      </c>
      <c r="E66" s="70">
        <v>337</v>
      </c>
      <c r="F66" s="70">
        <v>286.45</v>
      </c>
      <c r="G66" s="22" t="s">
        <v>0</v>
      </c>
      <c r="H66" s="4">
        <v>0.18715692294</v>
      </c>
      <c r="I66" s="4">
        <v>0.1590833845</v>
      </c>
      <c r="J66" s="67">
        <v>42969</v>
      </c>
    </row>
    <row r="67" spans="2:10" ht="14.25" customHeight="1">
      <c r="B67" s="13" t="s">
        <v>14</v>
      </c>
      <c r="C67" s="65"/>
      <c r="D67" s="65"/>
      <c r="E67" s="70"/>
      <c r="F67" s="70"/>
      <c r="G67" s="22" t="s">
        <v>1</v>
      </c>
      <c r="H67" s="4">
        <v>0.20587261524</v>
      </c>
      <c r="I67" s="4">
        <v>0.17499172295</v>
      </c>
      <c r="J67" s="67"/>
    </row>
    <row r="68" spans="2:10" ht="14.25" customHeight="1">
      <c r="B68" s="20" t="s">
        <v>7</v>
      </c>
      <c r="C68" s="62">
        <v>42419</v>
      </c>
      <c r="D68" s="62">
        <v>42429</v>
      </c>
      <c r="E68" s="63">
        <v>200</v>
      </c>
      <c r="F68" s="63">
        <v>170</v>
      </c>
      <c r="G68" s="5" t="s">
        <v>0</v>
      </c>
      <c r="H68" s="6">
        <v>0.11107235782</v>
      </c>
      <c r="I68" s="6">
        <v>0.09441150415</v>
      </c>
      <c r="J68" s="62">
        <v>42969</v>
      </c>
    </row>
    <row r="69" spans="2:10" ht="14.25" customHeight="1">
      <c r="B69" s="20" t="s">
        <v>15</v>
      </c>
      <c r="C69" s="62"/>
      <c r="D69" s="62"/>
      <c r="E69" s="63"/>
      <c r="F69" s="63"/>
      <c r="G69" s="5" t="s">
        <v>1</v>
      </c>
      <c r="H69" s="6">
        <v>0.12217959361</v>
      </c>
      <c r="I69" s="6">
        <v>0.10385265457</v>
      </c>
      <c r="J69" s="62"/>
    </row>
    <row r="70" ht="14.25" customHeight="1">
      <c r="B70" s="14"/>
    </row>
    <row r="71" spans="2:10" ht="14.25" customHeight="1">
      <c r="B71" s="68">
        <v>2015</v>
      </c>
      <c r="C71" s="68" t="s">
        <v>2</v>
      </c>
      <c r="D71" s="68" t="s">
        <v>63</v>
      </c>
      <c r="E71" s="68" t="s">
        <v>64</v>
      </c>
      <c r="F71" s="68" t="s">
        <v>65</v>
      </c>
      <c r="G71" s="68" t="s">
        <v>66</v>
      </c>
      <c r="H71" s="68" t="s">
        <v>67</v>
      </c>
      <c r="I71" s="68" t="s">
        <v>68</v>
      </c>
      <c r="J71" s="68" t="s">
        <v>69</v>
      </c>
    </row>
    <row r="72" spans="2:10" ht="14.25" customHeight="1">
      <c r="B72" s="69"/>
      <c r="C72" s="69"/>
      <c r="D72" s="69"/>
      <c r="E72" s="69"/>
      <c r="F72" s="69"/>
      <c r="G72" s="69"/>
      <c r="H72" s="69"/>
      <c r="I72" s="69"/>
      <c r="J72" s="69"/>
    </row>
    <row r="73" spans="2:10" ht="14.25" customHeight="1">
      <c r="B73" s="18" t="s">
        <v>8</v>
      </c>
      <c r="C73" s="65">
        <v>42488</v>
      </c>
      <c r="D73" s="65">
        <v>42488</v>
      </c>
      <c r="E73" s="70">
        <v>1287.22338535</v>
      </c>
      <c r="F73" s="70">
        <f>E73</f>
        <v>1287.22338535</v>
      </c>
      <c r="G73" s="22" t="s">
        <v>0</v>
      </c>
      <c r="H73" s="4">
        <v>0.7148746823218244</v>
      </c>
      <c r="I73" s="4">
        <v>0.7148746823218244</v>
      </c>
      <c r="J73" s="67">
        <v>42717</v>
      </c>
    </row>
    <row r="74" spans="2:10" ht="14.25" customHeight="1">
      <c r="B74" s="18" t="s">
        <v>25</v>
      </c>
      <c r="C74" s="65"/>
      <c r="D74" s="65"/>
      <c r="E74" s="70"/>
      <c r="F74" s="70"/>
      <c r="G74" s="22" t="s">
        <v>1</v>
      </c>
      <c r="H74" s="4">
        <v>0.7863621505540068</v>
      </c>
      <c r="I74" s="4">
        <f>H74</f>
        <v>0.7863621505540068</v>
      </c>
      <c r="J74" s="67"/>
    </row>
    <row r="75" spans="2:10" ht="14.25" customHeight="1">
      <c r="B75" s="19" t="s">
        <v>7</v>
      </c>
      <c r="C75" s="64">
        <v>42355</v>
      </c>
      <c r="D75" s="64">
        <v>42368</v>
      </c>
      <c r="E75" s="81">
        <v>302.9</v>
      </c>
      <c r="F75" s="81">
        <f>E75*0.85</f>
        <v>257.465</v>
      </c>
      <c r="G75" s="5" t="s">
        <v>0</v>
      </c>
      <c r="H75" s="6">
        <v>0.16823296997</v>
      </c>
      <c r="I75" s="6">
        <v>0.14299802448</v>
      </c>
      <c r="J75" s="62">
        <v>42717</v>
      </c>
    </row>
    <row r="76" spans="2:10" ht="14.25" customHeight="1">
      <c r="B76" s="19" t="s">
        <v>26</v>
      </c>
      <c r="C76" s="64"/>
      <c r="D76" s="64"/>
      <c r="E76" s="81"/>
      <c r="F76" s="81"/>
      <c r="G76" s="5" t="s">
        <v>1</v>
      </c>
      <c r="H76" s="6">
        <v>0.18505626697</v>
      </c>
      <c r="I76" s="6">
        <v>0.15729782693</v>
      </c>
      <c r="J76" s="62"/>
    </row>
    <row r="77" spans="2:10" ht="14.25" customHeight="1">
      <c r="B77" s="18" t="s">
        <v>7</v>
      </c>
      <c r="C77" s="65">
        <v>42327</v>
      </c>
      <c r="D77" s="65">
        <v>42338</v>
      </c>
      <c r="E77" s="70">
        <v>235</v>
      </c>
      <c r="F77" s="70">
        <f>E77*0.85</f>
        <v>199.75</v>
      </c>
      <c r="G77" s="22" t="s">
        <v>0</v>
      </c>
      <c r="H77" s="4">
        <v>0.13051002045</v>
      </c>
      <c r="I77" s="4">
        <v>0.110933517382</v>
      </c>
      <c r="J77" s="67">
        <v>42717</v>
      </c>
    </row>
    <row r="78" spans="2:10" ht="14.25" customHeight="1">
      <c r="B78" s="18" t="s">
        <v>27</v>
      </c>
      <c r="C78" s="65"/>
      <c r="D78" s="65"/>
      <c r="E78" s="70"/>
      <c r="F78" s="70"/>
      <c r="G78" s="22" t="s">
        <v>1</v>
      </c>
      <c r="H78" s="4">
        <v>0.143561022495</v>
      </c>
      <c r="I78" s="4">
        <v>0.12202686912</v>
      </c>
      <c r="J78" s="67"/>
    </row>
    <row r="79" spans="2:10" ht="14.25" customHeight="1">
      <c r="B79" s="19" t="s">
        <v>7</v>
      </c>
      <c r="C79" s="64">
        <v>42296</v>
      </c>
      <c r="D79" s="64">
        <v>42307</v>
      </c>
      <c r="E79" s="81">
        <v>88</v>
      </c>
      <c r="F79" s="81">
        <f>E79*0.85</f>
        <v>74.8</v>
      </c>
      <c r="G79" s="5" t="s">
        <v>0</v>
      </c>
      <c r="H79" s="6">
        <v>0.048871837445</v>
      </c>
      <c r="I79" s="6">
        <v>0.041541061828</v>
      </c>
      <c r="J79" s="62">
        <v>42717</v>
      </c>
    </row>
    <row r="80" spans="2:10" ht="14.25" customHeight="1">
      <c r="B80" s="19" t="s">
        <v>28</v>
      </c>
      <c r="C80" s="64"/>
      <c r="D80" s="64"/>
      <c r="E80" s="81"/>
      <c r="F80" s="81"/>
      <c r="G80" s="5" t="s">
        <v>1</v>
      </c>
      <c r="H80" s="6">
        <v>0.05375902119</v>
      </c>
      <c r="I80" s="6">
        <v>0.045695168011</v>
      </c>
      <c r="J80" s="62"/>
    </row>
    <row r="81" spans="2:10" ht="14.25" customHeight="1">
      <c r="B81" s="18" t="s">
        <v>7</v>
      </c>
      <c r="C81" s="65">
        <v>42265</v>
      </c>
      <c r="D81" s="65">
        <v>42277</v>
      </c>
      <c r="E81" s="70">
        <v>147</v>
      </c>
      <c r="F81" s="70">
        <f>E81*0.85</f>
        <v>124.95</v>
      </c>
      <c r="G81" s="22" t="s">
        <v>0</v>
      </c>
      <c r="H81" s="4">
        <v>0.081638183005</v>
      </c>
      <c r="I81" s="4">
        <v>0.06939245555425</v>
      </c>
      <c r="J81" s="67">
        <v>42717</v>
      </c>
    </row>
    <row r="82" spans="2:10" ht="14.25" customHeight="1">
      <c r="B82" s="18" t="s">
        <v>28</v>
      </c>
      <c r="C82" s="65"/>
      <c r="D82" s="65"/>
      <c r="E82" s="70"/>
      <c r="F82" s="70"/>
      <c r="G82" s="22" t="s">
        <v>1</v>
      </c>
      <c r="H82" s="4">
        <v>0.089802001305</v>
      </c>
      <c r="I82" s="4">
        <v>0.07633170110925</v>
      </c>
      <c r="J82" s="67"/>
    </row>
    <row r="83" spans="2:10" ht="14.25" customHeight="1">
      <c r="B83" s="19" t="s">
        <v>7</v>
      </c>
      <c r="C83" s="64">
        <v>42236</v>
      </c>
      <c r="D83" s="64">
        <v>42247</v>
      </c>
      <c r="E83" s="81">
        <v>237</v>
      </c>
      <c r="F83" s="81">
        <f>E83*0.85</f>
        <v>201.45</v>
      </c>
      <c r="G83" s="5" t="s">
        <v>0</v>
      </c>
      <c r="H83" s="6">
        <v>0.131620744028</v>
      </c>
      <c r="I83" s="6">
        <v>0.111877632423</v>
      </c>
      <c r="J83" s="62">
        <v>42605</v>
      </c>
    </row>
    <row r="84" spans="2:10" ht="14.25" customHeight="1">
      <c r="B84" s="19" t="s">
        <v>29</v>
      </c>
      <c r="C84" s="64"/>
      <c r="D84" s="64"/>
      <c r="E84" s="81"/>
      <c r="F84" s="81"/>
      <c r="G84" s="5" t="s">
        <v>1</v>
      </c>
      <c r="H84" s="6">
        <v>0.144782818431</v>
      </c>
      <c r="I84" s="6">
        <v>0.123065395666</v>
      </c>
      <c r="J84" s="62"/>
    </row>
    <row r="85" spans="2:10" ht="14.25" customHeight="1">
      <c r="B85" s="18" t="s">
        <v>7</v>
      </c>
      <c r="C85" s="65">
        <v>42205</v>
      </c>
      <c r="D85" s="65">
        <v>42216</v>
      </c>
      <c r="E85" s="70">
        <v>221</v>
      </c>
      <c r="F85" s="70">
        <v>187.85</v>
      </c>
      <c r="G85" s="22" t="s">
        <v>0</v>
      </c>
      <c r="H85" s="4">
        <v>0.122734955402</v>
      </c>
      <c r="I85" s="4">
        <v>0.104324712092</v>
      </c>
      <c r="J85" s="67">
        <v>42605</v>
      </c>
    </row>
    <row r="86" spans="2:10" ht="14.25" customHeight="1">
      <c r="B86" s="18" t="s">
        <v>30</v>
      </c>
      <c r="C86" s="65"/>
      <c r="D86" s="65"/>
      <c r="E86" s="70"/>
      <c r="F86" s="70"/>
      <c r="G86" s="22" t="s">
        <v>1</v>
      </c>
      <c r="H86" s="4">
        <v>0.135008450942</v>
      </c>
      <c r="I86" s="4">
        <v>0.114757183301</v>
      </c>
      <c r="J86" s="67"/>
    </row>
    <row r="87" spans="2:10" ht="14.25" customHeight="1">
      <c r="B87" s="19" t="s">
        <v>8</v>
      </c>
      <c r="C87" s="64">
        <v>42136</v>
      </c>
      <c r="D87" s="64">
        <v>42149</v>
      </c>
      <c r="E87" s="81">
        <v>270</v>
      </c>
      <c r="F87" s="81">
        <f>E87</f>
        <v>270</v>
      </c>
      <c r="G87" s="5" t="s">
        <v>0</v>
      </c>
      <c r="H87" s="6">
        <v>0.170178573168</v>
      </c>
      <c r="I87" s="6">
        <f>H87</f>
        <v>0.170178573168</v>
      </c>
      <c r="J87" s="62">
        <v>42605</v>
      </c>
    </row>
    <row r="88" spans="2:10" ht="14.25" customHeight="1">
      <c r="B88" s="19" t="s">
        <v>31</v>
      </c>
      <c r="C88" s="64"/>
      <c r="D88" s="64"/>
      <c r="E88" s="81"/>
      <c r="F88" s="81"/>
      <c r="G88" s="5" t="s">
        <v>1</v>
      </c>
      <c r="H88" s="6">
        <v>0.187196430485</v>
      </c>
      <c r="I88" s="6">
        <f>H88</f>
        <v>0.187196430485</v>
      </c>
      <c r="J88" s="62"/>
    </row>
    <row r="89" spans="2:11" ht="14.25" customHeight="1">
      <c r="B89" s="18" t="s">
        <v>7</v>
      </c>
      <c r="C89" s="65">
        <v>42136</v>
      </c>
      <c r="D89" s="65">
        <v>42149</v>
      </c>
      <c r="E89" s="70">
        <v>515</v>
      </c>
      <c r="F89" s="70">
        <v>437.75</v>
      </c>
      <c r="G89" s="22" t="s">
        <v>0</v>
      </c>
      <c r="H89" s="4">
        <v>0.324599871044</v>
      </c>
      <c r="I89" s="4">
        <v>0.275909890388</v>
      </c>
      <c r="J89" s="67">
        <v>42605</v>
      </c>
      <c r="K89" s="7"/>
    </row>
    <row r="90" spans="2:11" ht="14.25" customHeight="1">
      <c r="B90" s="18" t="s">
        <v>31</v>
      </c>
      <c r="C90" s="65"/>
      <c r="D90" s="65"/>
      <c r="E90" s="70"/>
      <c r="F90" s="70"/>
      <c r="G90" s="22" t="s">
        <v>1</v>
      </c>
      <c r="H90" s="4">
        <v>0.357059858148</v>
      </c>
      <c r="I90" s="4">
        <v>0.303500879426</v>
      </c>
      <c r="J90" s="67"/>
      <c r="K90" s="7"/>
    </row>
    <row r="91" ht="14.25" customHeight="1"/>
    <row r="92" spans="2:10" ht="14.25" customHeight="1">
      <c r="B92" s="68">
        <v>2014</v>
      </c>
      <c r="C92" s="68" t="s">
        <v>2</v>
      </c>
      <c r="D92" s="68" t="s">
        <v>63</v>
      </c>
      <c r="E92" s="68" t="s">
        <v>64</v>
      </c>
      <c r="F92" s="68" t="s">
        <v>65</v>
      </c>
      <c r="G92" s="68" t="s">
        <v>66</v>
      </c>
      <c r="H92" s="68" t="s">
        <v>67</v>
      </c>
      <c r="I92" s="68" t="s">
        <v>68</v>
      </c>
      <c r="J92" s="68" t="s">
        <v>69</v>
      </c>
    </row>
    <row r="93" spans="2:10" ht="14.25" customHeight="1">
      <c r="B93" s="69"/>
      <c r="C93" s="69"/>
      <c r="D93" s="69"/>
      <c r="E93" s="69"/>
      <c r="F93" s="69"/>
      <c r="G93" s="69"/>
      <c r="H93" s="69"/>
      <c r="I93" s="69"/>
      <c r="J93" s="69"/>
    </row>
    <row r="94" spans="2:10" ht="14.25" customHeight="1">
      <c r="B94" s="20" t="s">
        <v>8</v>
      </c>
      <c r="C94" s="64">
        <v>42103</v>
      </c>
      <c r="D94" s="64">
        <v>42103</v>
      </c>
      <c r="E94" s="81">
        <v>18.59186908</v>
      </c>
      <c r="F94" s="81">
        <v>18.59186908</v>
      </c>
      <c r="G94" s="5" t="s">
        <v>0</v>
      </c>
      <c r="H94" s="6">
        <v>0.015526054057</v>
      </c>
      <c r="I94" s="6">
        <v>0.015526054057</v>
      </c>
      <c r="J94" s="62">
        <v>42347</v>
      </c>
    </row>
    <row r="95" spans="2:10" ht="14.25" customHeight="1">
      <c r="B95" s="20" t="s">
        <v>39</v>
      </c>
      <c r="C95" s="64"/>
      <c r="D95" s="64"/>
      <c r="E95" s="81"/>
      <c r="F95" s="81"/>
      <c r="G95" s="5" t="s">
        <v>1</v>
      </c>
      <c r="H95" s="6">
        <v>0.017078659463</v>
      </c>
      <c r="I95" s="6">
        <v>0.017078659463</v>
      </c>
      <c r="J95" s="62"/>
    </row>
    <row r="96" spans="2:10" ht="14.25" customHeight="1">
      <c r="B96" s="40" t="s">
        <v>8</v>
      </c>
      <c r="C96" s="65">
        <v>42034</v>
      </c>
      <c r="D96" s="65">
        <v>42045</v>
      </c>
      <c r="E96" s="70">
        <f>2750-E98</f>
        <v>1894.595</v>
      </c>
      <c r="F96" s="70">
        <f>E96</f>
        <v>1894.595</v>
      </c>
      <c r="G96" s="22" t="s">
        <v>0</v>
      </c>
      <c r="H96" s="4">
        <f>2.296522661346-H98</f>
        <v>1.5821746733000002</v>
      </c>
      <c r="I96" s="4">
        <f>H96</f>
        <v>1.5821746733000002</v>
      </c>
      <c r="J96" s="67">
        <v>42347</v>
      </c>
    </row>
    <row r="97" spans="2:10" ht="14.25" customHeight="1">
      <c r="B97" s="40" t="s">
        <v>39</v>
      </c>
      <c r="C97" s="65"/>
      <c r="D97" s="65"/>
      <c r="E97" s="70"/>
      <c r="F97" s="70"/>
      <c r="G97" s="22" t="s">
        <v>1</v>
      </c>
      <c r="H97" s="4">
        <f>2.52617492748-H99</f>
        <v>1.740392140629</v>
      </c>
      <c r="I97" s="4">
        <f>H97</f>
        <v>1.740392140629</v>
      </c>
      <c r="J97" s="67"/>
    </row>
    <row r="98" spans="2:10" ht="14.25" customHeight="1">
      <c r="B98" s="20" t="s">
        <v>8</v>
      </c>
      <c r="C98" s="64">
        <v>42034</v>
      </c>
      <c r="D98" s="64">
        <v>42045</v>
      </c>
      <c r="E98" s="81">
        <v>855.405</v>
      </c>
      <c r="F98" s="81">
        <f>E98</f>
        <v>855.405</v>
      </c>
      <c r="G98" s="5" t="s">
        <v>0</v>
      </c>
      <c r="H98" s="6">
        <v>0.714347988046</v>
      </c>
      <c r="I98" s="6">
        <f>H98</f>
        <v>0.714347988046</v>
      </c>
      <c r="J98" s="62">
        <v>42167</v>
      </c>
    </row>
    <row r="99" spans="2:10" ht="14.25" customHeight="1">
      <c r="B99" s="20" t="s">
        <v>39</v>
      </c>
      <c r="C99" s="64"/>
      <c r="D99" s="64"/>
      <c r="E99" s="81"/>
      <c r="F99" s="81"/>
      <c r="G99" s="5" t="s">
        <v>1</v>
      </c>
      <c r="H99" s="6">
        <v>0.785782786851</v>
      </c>
      <c r="I99" s="6">
        <f>H99</f>
        <v>0.785782786851</v>
      </c>
      <c r="J99" s="62"/>
    </row>
    <row r="100" spans="2:10" ht="14.25" customHeight="1">
      <c r="B100" s="40" t="s">
        <v>7</v>
      </c>
      <c r="C100" s="65">
        <v>41991</v>
      </c>
      <c r="D100" s="65">
        <v>42003</v>
      </c>
      <c r="E100" s="70">
        <v>475.429</v>
      </c>
      <c r="F100" s="70">
        <v>404.11465</v>
      </c>
      <c r="G100" s="22" t="s">
        <v>0</v>
      </c>
      <c r="H100" s="4">
        <v>0.397030353585</v>
      </c>
      <c r="I100" s="4">
        <v>0.337475800547</v>
      </c>
      <c r="J100" s="67">
        <v>42167</v>
      </c>
    </row>
    <row r="101" spans="2:10" ht="14.25" customHeight="1">
      <c r="B101" s="40" t="s">
        <v>39</v>
      </c>
      <c r="C101" s="65"/>
      <c r="D101" s="65"/>
      <c r="E101" s="70"/>
      <c r="F101" s="70"/>
      <c r="G101" s="22" t="s">
        <v>1</v>
      </c>
      <c r="H101" s="4">
        <v>0.436733388944</v>
      </c>
      <c r="I101" s="4">
        <v>0.371223380602</v>
      </c>
      <c r="J101" s="67"/>
    </row>
    <row r="102" spans="2:10" ht="14.25" customHeight="1">
      <c r="B102" s="20" t="s">
        <v>7</v>
      </c>
      <c r="C102" s="64">
        <v>41960</v>
      </c>
      <c r="D102" s="64">
        <v>41971</v>
      </c>
      <c r="E102" s="81">
        <v>463.247</v>
      </c>
      <c r="F102" s="81">
        <f>E102*0.85</f>
        <v>393.75995</v>
      </c>
      <c r="G102" s="5" t="s">
        <v>0</v>
      </c>
      <c r="H102" s="6">
        <v>0.386857175745</v>
      </c>
      <c r="I102" s="6">
        <v>0.328828599383</v>
      </c>
      <c r="J102" s="62">
        <v>42167</v>
      </c>
    </row>
    <row r="103" spans="2:10" ht="14.25" customHeight="1">
      <c r="B103" s="20" t="s">
        <v>39</v>
      </c>
      <c r="C103" s="64"/>
      <c r="D103" s="64"/>
      <c r="E103" s="81"/>
      <c r="F103" s="81"/>
      <c r="G103" s="5" t="s">
        <v>1</v>
      </c>
      <c r="H103" s="6">
        <v>0.42554289332</v>
      </c>
      <c r="I103" s="6">
        <v>0.361711459322</v>
      </c>
      <c r="J103" s="62"/>
    </row>
    <row r="104" spans="2:10" ht="14.25" customHeight="1">
      <c r="B104" s="40" t="s">
        <v>7</v>
      </c>
      <c r="C104" s="65">
        <v>41932</v>
      </c>
      <c r="D104" s="65">
        <v>41943</v>
      </c>
      <c r="E104" s="70">
        <v>305.772</v>
      </c>
      <c r="F104" s="70">
        <v>259.9062</v>
      </c>
      <c r="G104" s="22" t="s">
        <v>0</v>
      </c>
      <c r="H104" s="4">
        <v>0.255349937165</v>
      </c>
      <c r="I104" s="4">
        <v>0.217047446591</v>
      </c>
      <c r="J104" s="67">
        <v>42167</v>
      </c>
    </row>
    <row r="105" spans="2:10" ht="14.25" customHeight="1">
      <c r="B105" s="40" t="s">
        <v>39</v>
      </c>
      <c r="C105" s="65"/>
      <c r="D105" s="65"/>
      <c r="E105" s="70"/>
      <c r="F105" s="70"/>
      <c r="G105" s="22" t="s">
        <v>1</v>
      </c>
      <c r="H105" s="4">
        <v>0.280884930882</v>
      </c>
      <c r="I105" s="4">
        <v>0.23875219125</v>
      </c>
      <c r="J105" s="67"/>
    </row>
    <row r="106" spans="2:10" ht="14.25" customHeight="1">
      <c r="B106" s="20" t="s">
        <v>7</v>
      </c>
      <c r="C106" s="64">
        <v>41901</v>
      </c>
      <c r="D106" s="64">
        <v>41912</v>
      </c>
      <c r="E106" s="81">
        <v>250.167</v>
      </c>
      <c r="F106" s="81">
        <v>212.64195</v>
      </c>
      <c r="G106" s="5" t="s">
        <v>0</v>
      </c>
      <c r="H106" s="6">
        <v>0.208914248952</v>
      </c>
      <c r="I106" s="6">
        <v>0.17757711161</v>
      </c>
      <c r="J106" s="62">
        <v>41992</v>
      </c>
    </row>
    <row r="107" spans="2:10" ht="14.25" customHeight="1">
      <c r="B107" s="20" t="s">
        <v>39</v>
      </c>
      <c r="C107" s="64"/>
      <c r="D107" s="64"/>
      <c r="E107" s="81"/>
      <c r="F107" s="81"/>
      <c r="G107" s="5" t="s">
        <v>1</v>
      </c>
      <c r="H107" s="6">
        <v>0.229805673848</v>
      </c>
      <c r="I107" s="6">
        <v>0.195334822771</v>
      </c>
      <c r="J107" s="62"/>
    </row>
    <row r="108" spans="2:10" ht="14.25" customHeight="1">
      <c r="B108" s="40" t="s">
        <v>7</v>
      </c>
      <c r="C108" s="65">
        <v>41869</v>
      </c>
      <c r="D108" s="65">
        <v>41880</v>
      </c>
      <c r="E108" s="70">
        <v>299.385</v>
      </c>
      <c r="F108" s="70">
        <f>E108*0.85</f>
        <v>254.47725</v>
      </c>
      <c r="G108" s="22" t="s">
        <v>0</v>
      </c>
      <c r="H108" s="4">
        <v>0.250016158897</v>
      </c>
      <c r="I108" s="4">
        <v>0.212513735063</v>
      </c>
      <c r="J108" s="67">
        <v>41992</v>
      </c>
    </row>
    <row r="109" spans="2:10" ht="14.25" customHeight="1">
      <c r="B109" s="40" t="s">
        <v>39</v>
      </c>
      <c r="C109" s="65"/>
      <c r="D109" s="65"/>
      <c r="E109" s="70"/>
      <c r="F109" s="70"/>
      <c r="G109" s="22" t="s">
        <v>1</v>
      </c>
      <c r="H109" s="4">
        <v>0.275017774786</v>
      </c>
      <c r="I109" s="4">
        <v>0.233765108568</v>
      </c>
      <c r="J109" s="67"/>
    </row>
    <row r="110" spans="2:10" ht="14.25" customHeight="1">
      <c r="B110" s="20" t="s">
        <v>7</v>
      </c>
      <c r="C110" s="64">
        <v>41838</v>
      </c>
      <c r="D110" s="64">
        <v>41851</v>
      </c>
      <c r="E110" s="81">
        <v>298</v>
      </c>
      <c r="F110" s="81">
        <v>253.3</v>
      </c>
      <c r="G110" s="5" t="s">
        <v>0</v>
      </c>
      <c r="H110" s="6">
        <v>0.248859546574</v>
      </c>
      <c r="I110" s="6">
        <v>0.211530614588</v>
      </c>
      <c r="J110" s="62">
        <v>41992</v>
      </c>
    </row>
    <row r="111" spans="2:10" ht="14.25" customHeight="1">
      <c r="B111" s="20" t="s">
        <v>39</v>
      </c>
      <c r="C111" s="64"/>
      <c r="D111" s="64"/>
      <c r="E111" s="81"/>
      <c r="F111" s="81"/>
      <c r="G111" s="5" t="s">
        <v>1</v>
      </c>
      <c r="H111" s="6">
        <v>0.273745501232</v>
      </c>
      <c r="I111" s="6">
        <v>0.232683676048</v>
      </c>
      <c r="J111" s="62"/>
    </row>
    <row r="112" ht="14.25" customHeight="1"/>
    <row r="113" spans="2:10" ht="14.25" customHeight="1">
      <c r="B113" s="68">
        <v>2013</v>
      </c>
      <c r="C113" s="68" t="s">
        <v>2</v>
      </c>
      <c r="D113" s="68" t="s">
        <v>63</v>
      </c>
      <c r="E113" s="68" t="s">
        <v>64</v>
      </c>
      <c r="F113" s="68" t="s">
        <v>65</v>
      </c>
      <c r="G113" s="68" t="s">
        <v>66</v>
      </c>
      <c r="H113" s="68" t="s">
        <v>67</v>
      </c>
      <c r="I113" s="68" t="s">
        <v>68</v>
      </c>
      <c r="J113" s="68" t="s">
        <v>69</v>
      </c>
    </row>
    <row r="114" spans="2:10" ht="14.25" customHeight="1">
      <c r="B114" s="69"/>
      <c r="C114" s="69"/>
      <c r="D114" s="69"/>
      <c r="E114" s="69"/>
      <c r="F114" s="69"/>
      <c r="G114" s="69"/>
      <c r="H114" s="69"/>
      <c r="I114" s="69"/>
      <c r="J114" s="69"/>
    </row>
    <row r="115" spans="2:10" ht="14.25" customHeight="1">
      <c r="B115" s="20" t="s">
        <v>8</v>
      </c>
      <c r="C115" s="64">
        <v>41752</v>
      </c>
      <c r="D115" s="64">
        <v>41752</v>
      </c>
      <c r="E115" s="81">
        <v>132.53856648</v>
      </c>
      <c r="F115" s="81">
        <v>132.53856648</v>
      </c>
      <c r="G115" s="5" t="s">
        <v>0</v>
      </c>
      <c r="H115" s="6">
        <v>0.110682844154</v>
      </c>
      <c r="I115" s="6">
        <v>0.110682844154</v>
      </c>
      <c r="J115" s="62">
        <v>41786</v>
      </c>
    </row>
    <row r="116" spans="2:10" ht="14.25" customHeight="1">
      <c r="B116" s="20" t="s">
        <v>42</v>
      </c>
      <c r="C116" s="64"/>
      <c r="D116" s="62"/>
      <c r="E116" s="81"/>
      <c r="F116" s="81"/>
      <c r="G116" s="5" t="s">
        <v>1</v>
      </c>
      <c r="H116" s="6">
        <v>0.121751128569</v>
      </c>
      <c r="I116" s="6">
        <v>0.121751128569</v>
      </c>
      <c r="J116" s="62"/>
    </row>
    <row r="117" spans="2:10" ht="14.25" customHeight="1">
      <c r="B117" s="40" t="s">
        <v>8</v>
      </c>
      <c r="C117" s="65">
        <v>41695</v>
      </c>
      <c r="D117" s="65">
        <v>41708</v>
      </c>
      <c r="E117" s="70">
        <v>1043</v>
      </c>
      <c r="F117" s="70">
        <v>1043</v>
      </c>
      <c r="G117" s="22" t="s">
        <v>0</v>
      </c>
      <c r="H117" s="4">
        <v>0.871008413012</v>
      </c>
      <c r="I117" s="4">
        <f>H117</f>
        <v>0.871008413012</v>
      </c>
      <c r="J117" s="67">
        <v>41725</v>
      </c>
    </row>
    <row r="118" spans="2:10" ht="14.25" customHeight="1">
      <c r="B118" s="40" t="s">
        <v>42</v>
      </c>
      <c r="C118" s="65"/>
      <c r="D118" s="67"/>
      <c r="E118" s="70"/>
      <c r="F118" s="70"/>
      <c r="G118" s="22" t="s">
        <v>1</v>
      </c>
      <c r="H118" s="4">
        <v>0.958109254313</v>
      </c>
      <c r="I118" s="4">
        <f>H118</f>
        <v>0.958109254313</v>
      </c>
      <c r="J118" s="67"/>
    </row>
    <row r="119" spans="2:10" ht="14.25" customHeight="1">
      <c r="B119" s="20" t="s">
        <v>7</v>
      </c>
      <c r="C119" s="62">
        <v>41626</v>
      </c>
      <c r="D119" s="62">
        <v>41638</v>
      </c>
      <c r="E119" s="81">
        <v>760</v>
      </c>
      <c r="F119" s="81">
        <v>646</v>
      </c>
      <c r="G119" s="5" t="s">
        <v>0</v>
      </c>
      <c r="H119" s="6">
        <v>0.634675353681</v>
      </c>
      <c r="I119" s="6">
        <v>0.539474050629</v>
      </c>
      <c r="J119" s="62">
        <v>41684</v>
      </c>
    </row>
    <row r="120" spans="2:10" ht="14.25" customHeight="1">
      <c r="B120" s="20" t="s">
        <v>42</v>
      </c>
      <c r="C120" s="62"/>
      <c r="D120" s="62"/>
      <c r="E120" s="81"/>
      <c r="F120" s="81"/>
      <c r="G120" s="5" t="s">
        <v>1</v>
      </c>
      <c r="H120" s="6">
        <v>0.698142889049</v>
      </c>
      <c r="I120" s="6">
        <v>0.593421455692</v>
      </c>
      <c r="J120" s="62"/>
    </row>
    <row r="121" spans="2:10" ht="14.25" customHeight="1">
      <c r="B121" s="40" t="s">
        <v>7</v>
      </c>
      <c r="C121" s="67">
        <v>41565</v>
      </c>
      <c r="D121" s="67">
        <v>41578</v>
      </c>
      <c r="E121" s="70">
        <v>538</v>
      </c>
      <c r="F121" s="70">
        <v>457.3</v>
      </c>
      <c r="G121" s="22" t="s">
        <v>0</v>
      </c>
      <c r="H121" s="4">
        <v>0.449283342474</v>
      </c>
      <c r="I121" s="4">
        <v>0.381890841103</v>
      </c>
      <c r="J121" s="67">
        <v>41604</v>
      </c>
    </row>
    <row r="122" spans="2:10" ht="14.25" customHeight="1">
      <c r="B122" s="40" t="s">
        <v>42</v>
      </c>
      <c r="C122" s="67"/>
      <c r="D122" s="67"/>
      <c r="E122" s="70"/>
      <c r="F122" s="70"/>
      <c r="G122" s="22" t="s">
        <v>1</v>
      </c>
      <c r="H122" s="4">
        <v>0.494211676721</v>
      </c>
      <c r="I122" s="4">
        <v>0.420079925213</v>
      </c>
      <c r="J122" s="67"/>
    </row>
    <row r="123" spans="2:10" ht="14.25" customHeight="1">
      <c r="B123" s="20" t="s">
        <v>8</v>
      </c>
      <c r="C123" s="62">
        <v>41565</v>
      </c>
      <c r="D123" s="62">
        <v>41578</v>
      </c>
      <c r="E123" s="81">
        <v>746</v>
      </c>
      <c r="F123" s="81">
        <f>E123</f>
        <v>746</v>
      </c>
      <c r="G123" s="5" t="s">
        <v>0</v>
      </c>
      <c r="H123" s="6">
        <v>0.622983965587</v>
      </c>
      <c r="I123" s="6">
        <f>H123</f>
        <v>0.622983965587</v>
      </c>
      <c r="J123" s="62">
        <v>41604</v>
      </c>
    </row>
    <row r="124" spans="2:10" ht="14.25" customHeight="1">
      <c r="B124" s="20" t="s">
        <v>42</v>
      </c>
      <c r="C124" s="62"/>
      <c r="D124" s="62"/>
      <c r="E124" s="81"/>
      <c r="F124" s="81"/>
      <c r="G124" s="5" t="s">
        <v>1</v>
      </c>
      <c r="H124" s="6">
        <v>0.685282362145</v>
      </c>
      <c r="I124" s="6">
        <f>H124</f>
        <v>0.685282362145</v>
      </c>
      <c r="J124" s="62"/>
    </row>
    <row r="125" spans="2:10" ht="14.25" customHeight="1">
      <c r="B125" s="40" t="s">
        <v>7</v>
      </c>
      <c r="C125" s="67">
        <v>41536</v>
      </c>
      <c r="D125" s="67">
        <v>41547</v>
      </c>
      <c r="E125" s="70">
        <v>220</v>
      </c>
      <c r="F125" s="70">
        <v>187</v>
      </c>
      <c r="G125" s="22" t="s">
        <v>0</v>
      </c>
      <c r="H125" s="4">
        <v>0.183721812907</v>
      </c>
      <c r="I125" s="4">
        <v>0.156163540971</v>
      </c>
      <c r="J125" s="67">
        <v>41604</v>
      </c>
    </row>
    <row r="126" spans="2:10" ht="14.25" customHeight="1">
      <c r="B126" s="40" t="s">
        <v>42</v>
      </c>
      <c r="C126" s="67"/>
      <c r="D126" s="67"/>
      <c r="E126" s="70"/>
      <c r="F126" s="70"/>
      <c r="G126" s="22" t="s">
        <v>1</v>
      </c>
      <c r="H126" s="4">
        <v>0.202093994198</v>
      </c>
      <c r="I126" s="4">
        <v>0.171779895069</v>
      </c>
      <c r="J126" s="67"/>
    </row>
    <row r="127" spans="2:10" ht="14.25" customHeight="1">
      <c r="B127" s="20" t="s">
        <v>7</v>
      </c>
      <c r="C127" s="62">
        <v>41505</v>
      </c>
      <c r="D127" s="62">
        <v>41516</v>
      </c>
      <c r="E127" s="81">
        <v>220</v>
      </c>
      <c r="F127" s="81">
        <v>187</v>
      </c>
      <c r="G127" s="5" t="s">
        <v>0</v>
      </c>
      <c r="H127" s="6">
        <v>0.183721812907</v>
      </c>
      <c r="I127" s="6">
        <v>0.156163540971</v>
      </c>
      <c r="J127" s="62">
        <v>41604</v>
      </c>
    </row>
    <row r="128" spans="2:10" ht="14.25" customHeight="1">
      <c r="B128" s="20" t="s">
        <v>42</v>
      </c>
      <c r="C128" s="62"/>
      <c r="D128" s="62"/>
      <c r="E128" s="81"/>
      <c r="F128" s="81"/>
      <c r="G128" s="5" t="s">
        <v>1</v>
      </c>
      <c r="H128" s="6">
        <v>0.202093994198</v>
      </c>
      <c r="I128" s="6">
        <v>0.171779895069</v>
      </c>
      <c r="J128" s="62"/>
    </row>
    <row r="129" ht="14.25" customHeight="1"/>
    <row r="130" spans="2:10" ht="14.25" customHeight="1">
      <c r="B130" s="68">
        <v>2012</v>
      </c>
      <c r="C130" s="68" t="s">
        <v>2</v>
      </c>
      <c r="D130" s="68" t="s">
        <v>63</v>
      </c>
      <c r="E130" s="68" t="s">
        <v>64</v>
      </c>
      <c r="F130" s="68" t="s">
        <v>65</v>
      </c>
      <c r="G130" s="68" t="s">
        <v>66</v>
      </c>
      <c r="H130" s="68" t="s">
        <v>67</v>
      </c>
      <c r="I130" s="68" t="s">
        <v>68</v>
      </c>
      <c r="J130" s="68" t="s">
        <v>69</v>
      </c>
    </row>
    <row r="131" spans="2:10" ht="14.25" customHeight="1">
      <c r="B131" s="69"/>
      <c r="C131" s="69"/>
      <c r="D131" s="69"/>
      <c r="E131" s="69"/>
      <c r="F131" s="69"/>
      <c r="G131" s="69"/>
      <c r="H131" s="69"/>
      <c r="I131" s="69"/>
      <c r="J131" s="69"/>
    </row>
    <row r="132" spans="2:10" ht="14.25" customHeight="1">
      <c r="B132" s="20" t="s">
        <v>8</v>
      </c>
      <c r="C132" s="64">
        <v>41380</v>
      </c>
      <c r="D132" s="62">
        <v>41380</v>
      </c>
      <c r="E132" s="81">
        <v>1498.8</v>
      </c>
      <c r="F132" s="81">
        <v>1498.8</v>
      </c>
      <c r="G132" s="5" t="s">
        <v>0</v>
      </c>
      <c r="H132" s="6">
        <v>1.25162</v>
      </c>
      <c r="I132" s="6">
        <v>1.25162</v>
      </c>
      <c r="J132" s="62">
        <v>41604</v>
      </c>
    </row>
    <row r="133" spans="2:10" ht="14.25" customHeight="1">
      <c r="B133" s="20" t="s">
        <v>43</v>
      </c>
      <c r="C133" s="64"/>
      <c r="D133" s="62"/>
      <c r="E133" s="81"/>
      <c r="F133" s="81"/>
      <c r="G133" s="5" t="s">
        <v>1</v>
      </c>
      <c r="H133" s="6">
        <v>1.376782</v>
      </c>
      <c r="I133" s="6">
        <v>1.376782</v>
      </c>
      <c r="J133" s="62"/>
    </row>
    <row r="134" spans="2:10" ht="14.25" customHeight="1">
      <c r="B134" s="40" t="s">
        <v>8</v>
      </c>
      <c r="C134" s="67">
        <v>41284</v>
      </c>
      <c r="D134" s="67">
        <v>41295</v>
      </c>
      <c r="E134" s="70">
        <v>1650</v>
      </c>
      <c r="F134" s="70">
        <f>E134</f>
        <v>1650</v>
      </c>
      <c r="G134" s="22" t="s">
        <v>0</v>
      </c>
      <c r="H134" s="4">
        <v>1.377913596807</v>
      </c>
      <c r="I134" s="4">
        <f>H134</f>
        <v>1.377913596807</v>
      </c>
      <c r="J134" s="67">
        <v>41323</v>
      </c>
    </row>
    <row r="135" spans="2:10" ht="14.25" customHeight="1">
      <c r="B135" s="40" t="s">
        <v>43</v>
      </c>
      <c r="C135" s="67"/>
      <c r="D135" s="67"/>
      <c r="E135" s="70"/>
      <c r="F135" s="70"/>
      <c r="G135" s="22" t="s">
        <v>1</v>
      </c>
      <c r="H135" s="4">
        <v>1.515704956488</v>
      </c>
      <c r="I135" s="4">
        <f>H135</f>
        <v>1.515704956488</v>
      </c>
      <c r="J135" s="67"/>
    </row>
    <row r="136" spans="2:10" ht="14.25" customHeight="1">
      <c r="B136" s="20" t="s">
        <v>8</v>
      </c>
      <c r="C136" s="62">
        <v>41218</v>
      </c>
      <c r="D136" s="62">
        <v>41236</v>
      </c>
      <c r="E136" s="81">
        <v>1122.5</v>
      </c>
      <c r="F136" s="81">
        <v>1122.5</v>
      </c>
      <c r="G136" s="5" t="s">
        <v>0</v>
      </c>
      <c r="H136" s="6">
        <v>0.937417</v>
      </c>
      <c r="I136" s="6">
        <v>0.937417</v>
      </c>
      <c r="J136" s="62">
        <v>41255</v>
      </c>
    </row>
    <row r="137" spans="2:10" ht="14.25" customHeight="1">
      <c r="B137" s="20" t="s">
        <v>43</v>
      </c>
      <c r="C137" s="62"/>
      <c r="D137" s="62"/>
      <c r="E137" s="81"/>
      <c r="F137" s="81"/>
      <c r="G137" s="5" t="s">
        <v>1</v>
      </c>
      <c r="H137" s="6">
        <v>1.031158</v>
      </c>
      <c r="I137" s="6">
        <v>1.031158</v>
      </c>
      <c r="J137" s="62"/>
    </row>
    <row r="138" ht="14.25" customHeight="1"/>
    <row r="139" spans="2:10" ht="14.25" customHeight="1">
      <c r="B139" s="68">
        <v>2011</v>
      </c>
      <c r="C139" s="68" t="s">
        <v>2</v>
      </c>
      <c r="D139" s="68" t="s">
        <v>63</v>
      </c>
      <c r="E139" s="68" t="s">
        <v>64</v>
      </c>
      <c r="F139" s="68" t="s">
        <v>65</v>
      </c>
      <c r="G139" s="68" t="s">
        <v>66</v>
      </c>
      <c r="H139" s="68" t="s">
        <v>67</v>
      </c>
      <c r="I139" s="68" t="s">
        <v>68</v>
      </c>
      <c r="J139" s="68" t="s">
        <v>69</v>
      </c>
    </row>
    <row r="140" spans="2:10" ht="14.25" customHeight="1">
      <c r="B140" s="69"/>
      <c r="C140" s="69"/>
      <c r="D140" s="69"/>
      <c r="E140" s="69"/>
      <c r="F140" s="69"/>
      <c r="G140" s="69"/>
      <c r="H140" s="69"/>
      <c r="I140" s="69"/>
      <c r="J140" s="69"/>
    </row>
    <row r="141" spans="2:10" ht="14.25" customHeight="1">
      <c r="B141" s="20" t="s">
        <v>8</v>
      </c>
      <c r="C141" s="64">
        <f>C143</f>
        <v>41010</v>
      </c>
      <c r="D141" s="62">
        <f>D143</f>
        <v>41010</v>
      </c>
      <c r="E141" s="81">
        <f>1953.028537-E143</f>
        <v>877.478537</v>
      </c>
      <c r="F141" s="81">
        <f>E141</f>
        <v>877.478537</v>
      </c>
      <c r="G141" s="5" t="s">
        <v>0</v>
      </c>
      <c r="H141" s="6">
        <v>0.732386354765</v>
      </c>
      <c r="I141" s="6">
        <f>H141</f>
        <v>0.732386354765</v>
      </c>
      <c r="J141" s="62">
        <v>41255</v>
      </c>
    </row>
    <row r="142" spans="2:10" ht="14.25" customHeight="1">
      <c r="B142" s="20" t="s">
        <v>45</v>
      </c>
      <c r="C142" s="64"/>
      <c r="D142" s="62"/>
      <c r="E142" s="81"/>
      <c r="F142" s="81"/>
      <c r="G142" s="5" t="s">
        <v>1</v>
      </c>
      <c r="H142" s="6">
        <v>0.805624990242</v>
      </c>
      <c r="I142" s="6">
        <f>H142</f>
        <v>0.805624990242</v>
      </c>
      <c r="J142" s="62"/>
    </row>
    <row r="143" spans="2:10" ht="14.25" customHeight="1">
      <c r="B143" s="40" t="s">
        <v>8</v>
      </c>
      <c r="C143" s="67">
        <v>41010</v>
      </c>
      <c r="D143" s="67">
        <f>C143</f>
        <v>41010</v>
      </c>
      <c r="E143" s="70">
        <v>1075.55</v>
      </c>
      <c r="F143" s="70">
        <f>E143</f>
        <v>1075.55</v>
      </c>
      <c r="G143" s="22" t="s">
        <v>0</v>
      </c>
      <c r="H143" s="4">
        <v>0.897706451061</v>
      </c>
      <c r="I143" s="4">
        <f>H143</f>
        <v>0.897706451061</v>
      </c>
      <c r="J143" s="67">
        <v>41031</v>
      </c>
    </row>
    <row r="144" spans="2:10" ht="14.25" customHeight="1">
      <c r="B144" s="40" t="s">
        <v>45</v>
      </c>
      <c r="C144" s="67"/>
      <c r="D144" s="67"/>
      <c r="E144" s="70"/>
      <c r="F144" s="70"/>
      <c r="G144" s="22" t="s">
        <v>1</v>
      </c>
      <c r="H144" s="4">
        <v>0.987477096167</v>
      </c>
      <c r="I144" s="4">
        <f>H144</f>
        <v>0.987477096167</v>
      </c>
      <c r="J144" s="67"/>
    </row>
    <row r="145" spans="2:10" ht="14.25" customHeight="1">
      <c r="B145" s="20" t="s">
        <v>7</v>
      </c>
      <c r="C145" s="62">
        <v>40889</v>
      </c>
      <c r="D145" s="62">
        <v>40906</v>
      </c>
      <c r="E145" s="81">
        <v>617</v>
      </c>
      <c r="F145" s="81">
        <f>E145*0.85</f>
        <v>524.4499999999999</v>
      </c>
      <c r="G145" s="5" t="s">
        <v>0</v>
      </c>
      <c r="H145" s="6">
        <v>0.514965562225</v>
      </c>
      <c r="I145" s="6">
        <v>0.43772</v>
      </c>
      <c r="J145" s="62">
        <v>41031</v>
      </c>
    </row>
    <row r="146" spans="2:10" ht="14.25" customHeight="1">
      <c r="B146" s="20" t="s">
        <v>45</v>
      </c>
      <c r="C146" s="62"/>
      <c r="D146" s="62"/>
      <c r="E146" s="81"/>
      <c r="F146" s="81"/>
      <c r="G146" s="5" t="s">
        <v>1</v>
      </c>
      <c r="H146" s="6">
        <v>0.566462118447</v>
      </c>
      <c r="I146" s="6">
        <v>0.481492</v>
      </c>
      <c r="J146" s="62"/>
    </row>
    <row r="147" spans="2:10" ht="14.25" customHeight="1">
      <c r="B147" s="40" t="s">
        <v>8</v>
      </c>
      <c r="C147" s="67">
        <v>40799</v>
      </c>
      <c r="D147" s="67">
        <v>40816</v>
      </c>
      <c r="E147" s="70">
        <v>382.4</v>
      </c>
      <c r="F147" s="70">
        <v>382.4</v>
      </c>
      <c r="G147" s="22" t="s">
        <v>0</v>
      </c>
      <c r="H147" s="4">
        <v>0.319058717696</v>
      </c>
      <c r="I147" s="4">
        <v>0.319058</v>
      </c>
      <c r="J147" s="67">
        <v>40850</v>
      </c>
    </row>
    <row r="148" spans="2:10" ht="14.25" customHeight="1">
      <c r="B148" s="40" t="s">
        <v>45</v>
      </c>
      <c r="C148" s="67"/>
      <c r="D148" s="67"/>
      <c r="E148" s="70"/>
      <c r="F148" s="70"/>
      <c r="G148" s="22" t="s">
        <v>1</v>
      </c>
      <c r="H148" s="4">
        <v>0.350964589466</v>
      </c>
      <c r="I148" s="4">
        <v>0.350964</v>
      </c>
      <c r="J148" s="67"/>
    </row>
    <row r="149" spans="2:10" ht="14.25" customHeight="1">
      <c r="B149" s="20" t="s">
        <v>7</v>
      </c>
      <c r="C149" s="62">
        <v>40799</v>
      </c>
      <c r="D149" s="62">
        <v>40816</v>
      </c>
      <c r="E149" s="81">
        <v>1250</v>
      </c>
      <c r="F149" s="81">
        <v>1062.5</v>
      </c>
      <c r="G149" s="5" t="s">
        <v>0</v>
      </c>
      <c r="H149" s="6">
        <v>1.042948214228</v>
      </c>
      <c r="I149" s="6">
        <v>0.886505</v>
      </c>
      <c r="J149" s="62">
        <v>40850</v>
      </c>
    </row>
    <row r="150" spans="2:10" ht="14.25" customHeight="1">
      <c r="B150" s="20" t="s">
        <v>45</v>
      </c>
      <c r="C150" s="62"/>
      <c r="D150" s="62"/>
      <c r="E150" s="81"/>
      <c r="F150" s="81"/>
      <c r="G150" s="5" t="s">
        <v>1</v>
      </c>
      <c r="H150" s="6">
        <v>1.14724303565</v>
      </c>
      <c r="I150" s="6">
        <v>0.975156</v>
      </c>
      <c r="J150" s="62"/>
    </row>
    <row r="151" ht="14.25" customHeight="1"/>
    <row r="152" ht="14.25" customHeight="1" hidden="1"/>
    <row r="153" ht="14.25" customHeight="1" hidden="1"/>
    <row r="154" ht="14.25" customHeight="1" hidden="1"/>
    <row r="155" ht="14.25" customHeight="1" hidden="1"/>
    <row r="156" ht="14.25" customHeight="1" hidden="1"/>
    <row r="157" ht="14.25" customHeight="1"/>
  </sheetData>
  <sheetProtection/>
  <mergeCells count="372">
    <mergeCell ref="J10:J11"/>
    <mergeCell ref="F12:F13"/>
    <mergeCell ref="J12:J13"/>
    <mergeCell ref="B10:B11"/>
    <mergeCell ref="C10:C11"/>
    <mergeCell ref="D10:D11"/>
    <mergeCell ref="E10:E11"/>
    <mergeCell ref="F10:F11"/>
    <mergeCell ref="G10:G11"/>
    <mergeCell ref="H10:H11"/>
    <mergeCell ref="I10:I11"/>
    <mergeCell ref="B92:B93"/>
    <mergeCell ref="C92:C93"/>
    <mergeCell ref="D92:D93"/>
    <mergeCell ref="E92:E93"/>
    <mergeCell ref="C12:C13"/>
    <mergeCell ref="D12:D13"/>
    <mergeCell ref="E12:E13"/>
    <mergeCell ref="B38:J38"/>
    <mergeCell ref="C102:C103"/>
    <mergeCell ref="D102:D103"/>
    <mergeCell ref="E102:E103"/>
    <mergeCell ref="F102:F103"/>
    <mergeCell ref="C32:C33"/>
    <mergeCell ref="D32:D33"/>
    <mergeCell ref="E32:E33"/>
    <mergeCell ref="F32:F33"/>
    <mergeCell ref="J32:J33"/>
    <mergeCell ref="C21:C22"/>
    <mergeCell ref="D21:D22"/>
    <mergeCell ref="E21:E22"/>
    <mergeCell ref="F21:F22"/>
    <mergeCell ref="J21:J22"/>
    <mergeCell ref="B113:B114"/>
    <mergeCell ref="D30:D31"/>
    <mergeCell ref="E30:E31"/>
    <mergeCell ref="F30:F31"/>
    <mergeCell ref="J30:J31"/>
    <mergeCell ref="J139:J140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B139:B140"/>
    <mergeCell ref="C139:C140"/>
    <mergeCell ref="D139:D140"/>
    <mergeCell ref="E139:E140"/>
    <mergeCell ref="F139:F140"/>
    <mergeCell ref="G139:G140"/>
    <mergeCell ref="J75:J76"/>
    <mergeCell ref="C89:C90"/>
    <mergeCell ref="C87:C88"/>
    <mergeCell ref="C85:C86"/>
    <mergeCell ref="C83:C84"/>
    <mergeCell ref="C73:C74"/>
    <mergeCell ref="B71:B72"/>
    <mergeCell ref="C71:C72"/>
    <mergeCell ref="D71:D72"/>
    <mergeCell ref="E71:E72"/>
    <mergeCell ref="F71:F72"/>
    <mergeCell ref="G71:G72"/>
    <mergeCell ref="J54:J55"/>
    <mergeCell ref="F92:F93"/>
    <mergeCell ref="G92:G93"/>
    <mergeCell ref="H92:H93"/>
    <mergeCell ref="I92:I93"/>
    <mergeCell ref="J92:J93"/>
    <mergeCell ref="H71:H72"/>
    <mergeCell ref="I71:I72"/>
    <mergeCell ref="J71:J72"/>
    <mergeCell ref="J77:J78"/>
    <mergeCell ref="I39:I40"/>
    <mergeCell ref="J39:J40"/>
    <mergeCell ref="B54:B55"/>
    <mergeCell ref="C54:C55"/>
    <mergeCell ref="D54:D55"/>
    <mergeCell ref="E54:E55"/>
    <mergeCell ref="F54:F55"/>
    <mergeCell ref="G54:G55"/>
    <mergeCell ref="H54:H55"/>
    <mergeCell ref="I54:I55"/>
    <mergeCell ref="H28:H29"/>
    <mergeCell ref="I28:I29"/>
    <mergeCell ref="J28:J29"/>
    <mergeCell ref="B39:B40"/>
    <mergeCell ref="C39:C40"/>
    <mergeCell ref="D39:D40"/>
    <mergeCell ref="E39:E40"/>
    <mergeCell ref="F39:F40"/>
    <mergeCell ref="G39:G40"/>
    <mergeCell ref="H39:H40"/>
    <mergeCell ref="B28:B29"/>
    <mergeCell ref="C28:C29"/>
    <mergeCell ref="D28:D29"/>
    <mergeCell ref="E28:E29"/>
    <mergeCell ref="F28:F29"/>
    <mergeCell ref="G28:G29"/>
    <mergeCell ref="J43:J44"/>
    <mergeCell ref="C41:C42"/>
    <mergeCell ref="D41:D42"/>
    <mergeCell ref="E41:E42"/>
    <mergeCell ref="F41:F42"/>
    <mergeCell ref="J41:J42"/>
    <mergeCell ref="C51:C52"/>
    <mergeCell ref="D51:D52"/>
    <mergeCell ref="E51:E52"/>
    <mergeCell ref="C56:C57"/>
    <mergeCell ref="D56:D57"/>
    <mergeCell ref="E56:E57"/>
    <mergeCell ref="J62:J63"/>
    <mergeCell ref="F56:F57"/>
    <mergeCell ref="J56:J57"/>
    <mergeCell ref="F51:F52"/>
    <mergeCell ref="J51:J52"/>
    <mergeCell ref="C49:C50"/>
    <mergeCell ref="D49:D50"/>
    <mergeCell ref="E49:E50"/>
    <mergeCell ref="F49:F50"/>
    <mergeCell ref="J49:J50"/>
    <mergeCell ref="D77:D78"/>
    <mergeCell ref="E77:E78"/>
    <mergeCell ref="F77:F78"/>
    <mergeCell ref="C62:C63"/>
    <mergeCell ref="D62:D63"/>
    <mergeCell ref="E62:E63"/>
    <mergeCell ref="F62:F63"/>
    <mergeCell ref="D75:D76"/>
    <mergeCell ref="E75:E76"/>
    <mergeCell ref="F75:F76"/>
    <mergeCell ref="J81:J82"/>
    <mergeCell ref="C79:C80"/>
    <mergeCell ref="D79:D80"/>
    <mergeCell ref="E79:E80"/>
    <mergeCell ref="F79:F80"/>
    <mergeCell ref="J79:J80"/>
    <mergeCell ref="F89:F90"/>
    <mergeCell ref="J89:J90"/>
    <mergeCell ref="D94:D95"/>
    <mergeCell ref="D96:D97"/>
    <mergeCell ref="E96:E97"/>
    <mergeCell ref="B8:J8"/>
    <mergeCell ref="C81:C82"/>
    <mergeCell ref="D81:D82"/>
    <mergeCell ref="E81:E82"/>
    <mergeCell ref="F81:F82"/>
    <mergeCell ref="F87:F88"/>
    <mergeCell ref="D85:D86"/>
    <mergeCell ref="E85:E86"/>
    <mergeCell ref="F85:F86"/>
    <mergeCell ref="J87:J88"/>
    <mergeCell ref="E94:E95"/>
    <mergeCell ref="F94:F95"/>
    <mergeCell ref="J94:J95"/>
    <mergeCell ref="D89:D90"/>
    <mergeCell ref="E89:E90"/>
    <mergeCell ref="J104:J105"/>
    <mergeCell ref="F96:F97"/>
    <mergeCell ref="J96:J97"/>
    <mergeCell ref="J85:J86"/>
    <mergeCell ref="D83:D84"/>
    <mergeCell ref="E83:E84"/>
    <mergeCell ref="F83:F84"/>
    <mergeCell ref="J83:J84"/>
    <mergeCell ref="D87:D88"/>
    <mergeCell ref="E87:E88"/>
    <mergeCell ref="J106:J107"/>
    <mergeCell ref="D100:D101"/>
    <mergeCell ref="E100:E101"/>
    <mergeCell ref="F100:F101"/>
    <mergeCell ref="J100:J101"/>
    <mergeCell ref="D98:D99"/>
    <mergeCell ref="J102:J103"/>
    <mergeCell ref="D104:D105"/>
    <mergeCell ref="E104:E105"/>
    <mergeCell ref="F104:F105"/>
    <mergeCell ref="D123:D124"/>
    <mergeCell ref="E123:E124"/>
    <mergeCell ref="F123:F124"/>
    <mergeCell ref="J123:J124"/>
    <mergeCell ref="E98:E99"/>
    <mergeCell ref="F98:F99"/>
    <mergeCell ref="J98:J99"/>
    <mergeCell ref="D106:D107"/>
    <mergeCell ref="E106:E107"/>
    <mergeCell ref="F106:F107"/>
    <mergeCell ref="D125:D126"/>
    <mergeCell ref="E125:E126"/>
    <mergeCell ref="F125:F126"/>
    <mergeCell ref="J125:J126"/>
    <mergeCell ref="C121:C122"/>
    <mergeCell ref="D121:D122"/>
    <mergeCell ref="E121:E122"/>
    <mergeCell ref="F121:F122"/>
    <mergeCell ref="J121:J122"/>
    <mergeCell ref="C123:C124"/>
    <mergeCell ref="E145:E146"/>
    <mergeCell ref="F145:F146"/>
    <mergeCell ref="J145:J146"/>
    <mergeCell ref="D134:D135"/>
    <mergeCell ref="C141:C142"/>
    <mergeCell ref="E134:E135"/>
    <mergeCell ref="F134:F135"/>
    <mergeCell ref="J134:J135"/>
    <mergeCell ref="H139:H140"/>
    <mergeCell ref="I139:I140"/>
    <mergeCell ref="F136:F137"/>
    <mergeCell ref="J136:J137"/>
    <mergeCell ref="E149:E150"/>
    <mergeCell ref="F149:F150"/>
    <mergeCell ref="J149:J150"/>
    <mergeCell ref="D147:D148"/>
    <mergeCell ref="E147:E148"/>
    <mergeCell ref="F147:F148"/>
    <mergeCell ref="J147:J148"/>
    <mergeCell ref="D149:D150"/>
    <mergeCell ref="D141:D142"/>
    <mergeCell ref="J132:J133"/>
    <mergeCell ref="E141:E142"/>
    <mergeCell ref="F141:F142"/>
    <mergeCell ref="J141:J142"/>
    <mergeCell ref="D132:D133"/>
    <mergeCell ref="E132:E133"/>
    <mergeCell ref="F132:F133"/>
    <mergeCell ref="D136:D137"/>
    <mergeCell ref="E136:E137"/>
    <mergeCell ref="J113:J114"/>
    <mergeCell ref="D143:D144"/>
    <mergeCell ref="E143:E144"/>
    <mergeCell ref="F143:F144"/>
    <mergeCell ref="J143:J144"/>
    <mergeCell ref="D145:D146"/>
    <mergeCell ref="D127:D128"/>
    <mergeCell ref="E127:E128"/>
    <mergeCell ref="F127:F128"/>
    <mergeCell ref="J127:J128"/>
    <mergeCell ref="D115:D116"/>
    <mergeCell ref="E115:E116"/>
    <mergeCell ref="F115:F116"/>
    <mergeCell ref="J115:J116"/>
    <mergeCell ref="D113:D114"/>
    <mergeCell ref="E113:E114"/>
    <mergeCell ref="F113:F114"/>
    <mergeCell ref="G113:G114"/>
    <mergeCell ref="H113:H114"/>
    <mergeCell ref="I113:I114"/>
    <mergeCell ref="D108:D109"/>
    <mergeCell ref="E108:E109"/>
    <mergeCell ref="F108:F109"/>
    <mergeCell ref="J108:J109"/>
    <mergeCell ref="D110:D111"/>
    <mergeCell ref="E110:E111"/>
    <mergeCell ref="F110:F111"/>
    <mergeCell ref="J110:J111"/>
    <mergeCell ref="D119:D120"/>
    <mergeCell ref="E119:E120"/>
    <mergeCell ref="F119:F120"/>
    <mergeCell ref="J119:J120"/>
    <mergeCell ref="D117:D118"/>
    <mergeCell ref="E117:E118"/>
    <mergeCell ref="F117:F118"/>
    <mergeCell ref="J117:J118"/>
    <mergeCell ref="D73:D74"/>
    <mergeCell ref="E73:E74"/>
    <mergeCell ref="F73:F74"/>
    <mergeCell ref="J73:J74"/>
    <mergeCell ref="J66:J67"/>
    <mergeCell ref="D66:D67"/>
    <mergeCell ref="E66:E67"/>
    <mergeCell ref="F66:F67"/>
    <mergeCell ref="D68:D69"/>
    <mergeCell ref="E68:E69"/>
    <mergeCell ref="F68:F69"/>
    <mergeCell ref="J68:J69"/>
    <mergeCell ref="D64:D65"/>
    <mergeCell ref="E64:E65"/>
    <mergeCell ref="F64:F65"/>
    <mergeCell ref="J64:J65"/>
    <mergeCell ref="J60:J61"/>
    <mergeCell ref="C58:C59"/>
    <mergeCell ref="D58:D59"/>
    <mergeCell ref="E58:E59"/>
    <mergeCell ref="F58:F59"/>
    <mergeCell ref="J58:J59"/>
    <mergeCell ref="C75:C76"/>
    <mergeCell ref="C104:C105"/>
    <mergeCell ref="C127:C128"/>
    <mergeCell ref="C117:C118"/>
    <mergeCell ref="C66:C67"/>
    <mergeCell ref="C119:C120"/>
    <mergeCell ref="C115:C116"/>
    <mergeCell ref="C113:C114"/>
    <mergeCell ref="C125:C126"/>
    <mergeCell ref="C77:C78"/>
    <mergeCell ref="C98:C99"/>
    <mergeCell ref="C96:C97"/>
    <mergeCell ref="C94:C95"/>
    <mergeCell ref="C108:C109"/>
    <mergeCell ref="C132:C133"/>
    <mergeCell ref="C110:C111"/>
    <mergeCell ref="C149:C150"/>
    <mergeCell ref="C147:C148"/>
    <mergeCell ref="C145:C146"/>
    <mergeCell ref="C143:C144"/>
    <mergeCell ref="C106:C107"/>
    <mergeCell ref="C100:C101"/>
    <mergeCell ref="C136:C137"/>
    <mergeCell ref="C134:C135"/>
    <mergeCell ref="C43:C44"/>
    <mergeCell ref="D43:D44"/>
    <mergeCell ref="E43:E44"/>
    <mergeCell ref="F43:F44"/>
    <mergeCell ref="C68:C69"/>
    <mergeCell ref="C64:C65"/>
    <mergeCell ref="C60:C61"/>
    <mergeCell ref="D60:D61"/>
    <mergeCell ref="E60:E61"/>
    <mergeCell ref="F60:F61"/>
    <mergeCell ref="C45:C46"/>
    <mergeCell ref="D45:D46"/>
    <mergeCell ref="E45:E46"/>
    <mergeCell ref="F45:F46"/>
    <mergeCell ref="J45:J46"/>
    <mergeCell ref="C36:C37"/>
    <mergeCell ref="D36:D37"/>
    <mergeCell ref="E36:E37"/>
    <mergeCell ref="F36:F37"/>
    <mergeCell ref="J36:J37"/>
    <mergeCell ref="C34:C35"/>
    <mergeCell ref="D34:D35"/>
    <mergeCell ref="E34:E35"/>
    <mergeCell ref="F34:F35"/>
    <mergeCell ref="J34:J35"/>
    <mergeCell ref="C47:C48"/>
    <mergeCell ref="D47:D48"/>
    <mergeCell ref="E47:E48"/>
    <mergeCell ref="F47:F48"/>
    <mergeCell ref="J47:J48"/>
    <mergeCell ref="J25:J2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C30:C31"/>
    <mergeCell ref="C23:C24"/>
    <mergeCell ref="D23:D24"/>
    <mergeCell ref="E23:E24"/>
    <mergeCell ref="F23:F24"/>
    <mergeCell ref="J23:J24"/>
    <mergeCell ref="C25:C26"/>
    <mergeCell ref="D25:D26"/>
    <mergeCell ref="E25:E26"/>
    <mergeCell ref="F25:F26"/>
    <mergeCell ref="C17:C18"/>
    <mergeCell ref="D17:D18"/>
    <mergeCell ref="E17:E18"/>
    <mergeCell ref="F17:F18"/>
    <mergeCell ref="J17:J18"/>
    <mergeCell ref="C19:C20"/>
    <mergeCell ref="D19:D20"/>
    <mergeCell ref="E19:E20"/>
    <mergeCell ref="F19:F20"/>
    <mergeCell ref="J19:J20"/>
  </mergeCells>
  <printOptions horizontalCentered="1"/>
  <pageMargins left="0.5" right="0.49" top="0.78" bottom="0.83" header="0.5118110236220472" footer="0.5118110236220472"/>
  <pageSetup fitToHeight="2" horizontalDpi="600" verticalDpi="600" orientation="portrait" paperSize="9" scale="60" r:id="rId2"/>
  <headerFooter alignWithMargins="0">
    <oddFooter>&amp;L&amp;D   &amp;T&amp;R&amp;F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1"/>
  <sheetViews>
    <sheetView showGridLines="0" tabSelected="1" zoomScalePageLayoutView="0" workbookViewId="0" topLeftCell="A1">
      <selection activeCell="J14" sqref="J14"/>
    </sheetView>
  </sheetViews>
  <sheetFormatPr defaultColWidth="0" defaultRowHeight="14.25" customHeight="1" zeroHeight="1"/>
  <cols>
    <col min="1" max="1" width="2.28125" style="27" customWidth="1"/>
    <col min="2" max="2" width="15.7109375" style="29" customWidth="1"/>
    <col min="3" max="4" width="12.7109375" style="29" customWidth="1"/>
    <col min="5" max="6" width="15.7109375" style="29" customWidth="1"/>
    <col min="7" max="7" width="10.7109375" style="29" customWidth="1"/>
    <col min="8" max="9" width="15.7109375" style="29" customWidth="1"/>
    <col min="10" max="10" width="12.7109375" style="29" customWidth="1"/>
    <col min="11" max="11" width="2.7109375" style="27" customWidth="1"/>
    <col min="12" max="12" width="2.7109375" style="27" hidden="1" customWidth="1"/>
    <col min="13" max="13" width="8.00390625" style="27" hidden="1" customWidth="1"/>
    <col min="14" max="15" width="11.421875" style="27" hidden="1" customWidth="1"/>
    <col min="16" max="245" width="0" style="27" hidden="1" customWidth="1"/>
    <col min="246" max="246" width="8.00390625" style="27" hidden="1" customWidth="1"/>
    <col min="247" max="247" width="21.8515625" style="27" hidden="1" customWidth="1"/>
    <col min="248" max="254" width="0" style="27" hidden="1" customWidth="1"/>
    <col min="255" max="255" width="8.00390625" style="27" hidden="1" customWidth="1"/>
    <col min="256" max="16384" width="21.8515625" style="27" hidden="1" customWidth="1"/>
  </cols>
  <sheetData>
    <row r="1" spans="2:10" ht="14.25" customHeight="1">
      <c r="B1" s="9"/>
      <c r="C1" s="9"/>
      <c r="D1" s="9"/>
      <c r="E1" s="9"/>
      <c r="F1" s="9"/>
      <c r="G1" s="9"/>
      <c r="H1" s="10"/>
      <c r="I1" s="9"/>
      <c r="J1" s="9"/>
    </row>
    <row r="2" spans="2:10" ht="14.25" customHeight="1">
      <c r="B2" s="9"/>
      <c r="C2" s="9"/>
      <c r="D2" s="9"/>
      <c r="E2" s="9"/>
      <c r="F2" s="9"/>
      <c r="G2" s="9"/>
      <c r="H2" s="10"/>
      <c r="I2" s="9"/>
      <c r="J2" s="9"/>
    </row>
    <row r="3" spans="2:10" ht="14.25" customHeight="1">
      <c r="B3" s="9"/>
      <c r="C3" s="9"/>
      <c r="D3" s="9"/>
      <c r="E3" s="9"/>
      <c r="F3" s="9"/>
      <c r="G3" s="9"/>
      <c r="H3" s="10"/>
      <c r="I3" s="9"/>
      <c r="J3" s="9"/>
    </row>
    <row r="4" spans="2:10" ht="14.25" customHeight="1">
      <c r="B4" s="9"/>
      <c r="C4" s="9"/>
      <c r="D4" s="9"/>
      <c r="E4" s="9"/>
      <c r="F4" s="9"/>
      <c r="G4" s="9"/>
      <c r="H4" s="10"/>
      <c r="I4" s="9"/>
      <c r="J4" s="9"/>
    </row>
    <row r="5" spans="2:10" ht="14.25" customHeight="1" thickBot="1">
      <c r="B5" s="26"/>
      <c r="C5" s="26"/>
      <c r="D5" s="26"/>
      <c r="E5" s="26"/>
      <c r="F5" s="26"/>
      <c r="G5" s="26"/>
      <c r="H5" s="26"/>
      <c r="I5" s="26"/>
      <c r="J5" s="26"/>
    </row>
    <row r="6" spans="2:10" ht="14.25" customHeight="1">
      <c r="B6" s="11"/>
      <c r="C6" s="11"/>
      <c r="D6" s="11"/>
      <c r="E6" s="11"/>
      <c r="F6" s="11"/>
      <c r="G6" s="11"/>
      <c r="H6" s="11"/>
      <c r="I6" s="11"/>
      <c r="J6" s="11"/>
    </row>
    <row r="7" spans="2:10" ht="14.25" customHeight="1">
      <c r="B7" s="27"/>
      <c r="C7" s="27"/>
      <c r="D7" s="27"/>
      <c r="E7" s="27"/>
      <c r="F7" s="27"/>
      <c r="G7" s="27"/>
      <c r="H7" s="27"/>
      <c r="I7" s="27"/>
      <c r="J7" s="27"/>
    </row>
    <row r="8" spans="2:10" ht="14.25" customHeight="1">
      <c r="B8" s="82" t="s">
        <v>56</v>
      </c>
      <c r="C8" s="82"/>
      <c r="D8" s="82"/>
      <c r="E8" s="82"/>
      <c r="F8" s="82"/>
      <c r="G8" s="82"/>
      <c r="H8" s="82"/>
      <c r="I8" s="82"/>
      <c r="J8" s="82"/>
    </row>
    <row r="9" spans="2:10" ht="14.25" customHeight="1">
      <c r="B9" s="61"/>
      <c r="C9" s="61"/>
      <c r="D9" s="61"/>
      <c r="E9" s="61"/>
      <c r="F9" s="61"/>
      <c r="G9" s="61"/>
      <c r="H9" s="61"/>
      <c r="I9" s="61"/>
      <c r="J9" s="61"/>
    </row>
    <row r="10" spans="2:10" ht="14.25" customHeight="1">
      <c r="B10" s="68">
        <v>2020</v>
      </c>
      <c r="C10" s="68" t="s">
        <v>3</v>
      </c>
      <c r="D10" s="68" t="s">
        <v>4</v>
      </c>
      <c r="E10" s="68" t="s">
        <v>59</v>
      </c>
      <c r="F10" s="68" t="s">
        <v>58</v>
      </c>
      <c r="G10" s="68" t="s">
        <v>57</v>
      </c>
      <c r="H10" s="68" t="s">
        <v>70</v>
      </c>
      <c r="I10" s="68" t="s">
        <v>71</v>
      </c>
      <c r="J10" s="68" t="s">
        <v>72</v>
      </c>
    </row>
    <row r="11" spans="2:10" ht="14.25" customHeight="1">
      <c r="B11" s="69"/>
      <c r="C11" s="69"/>
      <c r="D11" s="69"/>
      <c r="E11" s="69"/>
      <c r="F11" s="69"/>
      <c r="G11" s="69"/>
      <c r="H11" s="69"/>
      <c r="I11" s="69"/>
      <c r="J11" s="69"/>
    </row>
    <row r="12" spans="2:10" ht="14.25" customHeight="1">
      <c r="B12" s="60" t="s">
        <v>90</v>
      </c>
      <c r="C12" s="85">
        <f>'Proventos_Telefônica Brasil_PT'!C12</f>
        <v>43875</v>
      </c>
      <c r="D12" s="85">
        <f>'Proventos_Telefônica Brasil_PT'!D12</f>
        <v>43889</v>
      </c>
      <c r="E12" s="81">
        <f>'Proventos_Telefônica Brasil_PT'!E12</f>
        <v>270</v>
      </c>
      <c r="F12" s="81">
        <f>'Proventos_Telefônica Brasil_PT'!F12</f>
        <v>229.5</v>
      </c>
      <c r="G12" s="17" t="str">
        <f>IF('Proventos_Telefônica Brasil_PT'!G12="ON","Common","Preferred")</f>
        <v>Common</v>
      </c>
      <c r="H12" s="15">
        <f>'Proventos_Telefônica Brasil_PT'!H12</f>
        <v>0.14994770587</v>
      </c>
      <c r="I12" s="15">
        <f>'Proventos_Telefônica Brasil_PT'!I12</f>
        <v>0.12745554999</v>
      </c>
      <c r="J12" s="85" t="s">
        <v>95</v>
      </c>
    </row>
    <row r="13" spans="2:10" ht="14.25" customHeight="1">
      <c r="B13" s="60" t="s">
        <v>94</v>
      </c>
      <c r="C13" s="85"/>
      <c r="D13" s="85"/>
      <c r="E13" s="81"/>
      <c r="F13" s="81"/>
      <c r="G13" s="17" t="str">
        <f>IF('Proventos_Telefônica Brasil_PT'!G13="ON","Common","Preferred")</f>
        <v>Preferred</v>
      </c>
      <c r="H13" s="15">
        <f>'Proventos_Telefônica Brasil_PT'!H13</f>
        <v>0.16494247646</v>
      </c>
      <c r="I13" s="15">
        <f>'Proventos_Telefônica Brasil_PT'!I13</f>
        <v>0.14020110499</v>
      </c>
      <c r="J13" s="85"/>
    </row>
    <row r="14" spans="2:10" ht="14.25" customHeight="1">
      <c r="B14" s="51"/>
      <c r="C14" s="51"/>
      <c r="D14" s="51"/>
      <c r="E14" s="51"/>
      <c r="F14" s="51"/>
      <c r="G14" s="51"/>
      <c r="H14" s="51"/>
      <c r="I14" s="51"/>
      <c r="J14" s="51"/>
    </row>
    <row r="15" spans="2:10" ht="14.25" customHeight="1">
      <c r="B15" s="68">
        <v>2019</v>
      </c>
      <c r="C15" s="68" t="s">
        <v>3</v>
      </c>
      <c r="D15" s="68" t="s">
        <v>4</v>
      </c>
      <c r="E15" s="68" t="s">
        <v>59</v>
      </c>
      <c r="F15" s="68" t="s">
        <v>58</v>
      </c>
      <c r="G15" s="68" t="s">
        <v>57</v>
      </c>
      <c r="H15" s="68" t="s">
        <v>70</v>
      </c>
      <c r="I15" s="68" t="s">
        <v>71</v>
      </c>
      <c r="J15" s="68" t="s">
        <v>72</v>
      </c>
    </row>
    <row r="16" spans="2:10" ht="14.25" customHeight="1">
      <c r="B16" s="69"/>
      <c r="C16" s="69"/>
      <c r="D16" s="69"/>
      <c r="E16" s="69"/>
      <c r="F16" s="69"/>
      <c r="G16" s="69"/>
      <c r="H16" s="69"/>
      <c r="I16" s="69"/>
      <c r="J16" s="69"/>
    </row>
    <row r="17" spans="2:10" ht="14.25" customHeight="1">
      <c r="B17" s="57" t="s">
        <v>84</v>
      </c>
      <c r="C17" s="85">
        <f>'Proventos_Telefônica Brasil_PT'!C17</f>
        <v>43818</v>
      </c>
      <c r="D17" s="85">
        <f>'Proventos_Telefônica Brasil_PT'!D17</f>
        <v>43829</v>
      </c>
      <c r="E17" s="81">
        <f>'Proventos_Telefônica Brasil_PT'!E17</f>
        <v>1000</v>
      </c>
      <c r="F17" s="81">
        <f>'Proventos_Telefônica Brasil_PT'!F17</f>
        <v>1000</v>
      </c>
      <c r="G17" s="17" t="str">
        <f>IF('Proventos_Telefônica Brasil_PT'!G17="ON","Common","Preferred")</f>
        <v>Common</v>
      </c>
      <c r="H17" s="15">
        <f>'Proventos_Telefônica Brasil_PT'!H17</f>
        <v>0.55536187362</v>
      </c>
      <c r="I17" s="15">
        <f>'Proventos_Telefônica Brasil_PT'!I17</f>
        <v>0.55536187362</v>
      </c>
      <c r="J17" s="85" t="s">
        <v>77</v>
      </c>
    </row>
    <row r="18" spans="2:10" ht="14.25" customHeight="1">
      <c r="B18" s="57" t="s">
        <v>89</v>
      </c>
      <c r="C18" s="85"/>
      <c r="D18" s="85"/>
      <c r="E18" s="81"/>
      <c r="F18" s="81"/>
      <c r="G18" s="17" t="str">
        <f>IF('Proventos_Telefônica Brasil_PT'!G18="ON","Common","Preferred")</f>
        <v>Preferred</v>
      </c>
      <c r="H18" s="15">
        <f>'Proventos_Telefônica Brasil_PT'!H18</f>
        <v>0.61089806098</v>
      </c>
      <c r="I18" s="15">
        <f>'Proventos_Telefônica Brasil_PT'!I18</f>
        <v>0.61089806098</v>
      </c>
      <c r="J18" s="85"/>
    </row>
    <row r="19" spans="2:10" ht="14.25" customHeight="1">
      <c r="B19" s="59" t="s">
        <v>90</v>
      </c>
      <c r="C19" s="86">
        <f>'Proventos_Telefônica Brasil_PT'!C19</f>
        <v>43818</v>
      </c>
      <c r="D19" s="86">
        <f>'Proventos_Telefônica Brasil_PT'!D19</f>
        <v>43829</v>
      </c>
      <c r="E19" s="70">
        <f>'Proventos_Telefônica Brasil_PT'!E19</f>
        <v>350</v>
      </c>
      <c r="F19" s="70">
        <f>'Proventos_Telefônica Brasil_PT'!F19</f>
        <v>297.5</v>
      </c>
      <c r="G19" s="13" t="str">
        <f>IF('Proventos_Telefônica Brasil_PT'!G19="ON","Common","Preferred")</f>
        <v>Common</v>
      </c>
      <c r="H19" s="16">
        <f>'Proventos_Telefônica Brasil_PT'!H19</f>
        <v>0.19437665576</v>
      </c>
      <c r="I19" s="16">
        <f>'Proventos_Telefônica Brasil_PT'!I19</f>
        <v>0.1652201574</v>
      </c>
      <c r="J19" s="86" t="s">
        <v>77</v>
      </c>
    </row>
    <row r="20" spans="2:10" ht="14.25" customHeight="1">
      <c r="B20" s="58" t="s">
        <v>89</v>
      </c>
      <c r="C20" s="86"/>
      <c r="D20" s="86"/>
      <c r="E20" s="70"/>
      <c r="F20" s="70"/>
      <c r="G20" s="13" t="str">
        <f>IF('Proventos_Telefônica Brasil_PT'!G20="ON","Common","Preferred")</f>
        <v>Preferred</v>
      </c>
      <c r="H20" s="16">
        <f>'Proventos_Telefônica Brasil_PT'!H20</f>
        <v>0.21381432134</v>
      </c>
      <c r="I20" s="16">
        <f>'Proventos_Telefônica Brasil_PT'!I20</f>
        <v>0.18174217314</v>
      </c>
      <c r="J20" s="86"/>
    </row>
    <row r="21" spans="2:10" ht="14.25" customHeight="1">
      <c r="B21" s="55" t="str">
        <f>IF('Proventos_Telefônica Brasil_PT'!B21="JSCP","IOC","Dividends")</f>
        <v>IOC</v>
      </c>
      <c r="C21" s="85">
        <f>'Proventos_Telefônica Brasil_PT'!C21</f>
        <v>43633</v>
      </c>
      <c r="D21" s="85">
        <f>'Proventos_Telefônica Brasil_PT'!D21</f>
        <v>43644</v>
      </c>
      <c r="E21" s="81">
        <f>'Proventos_Telefônica Brasil_PT'!E21</f>
        <v>968</v>
      </c>
      <c r="F21" s="81">
        <f>'Proventos_Telefônica Brasil_PT'!F21</f>
        <v>822.8</v>
      </c>
      <c r="G21" s="17" t="str">
        <f>IF('Proventos_Telefônica Brasil_PT'!G21="ON","Common","Preferred")</f>
        <v>Common</v>
      </c>
      <c r="H21" s="15">
        <f>'Proventos_Telefônica Brasil_PT'!H21</f>
        <v>0.53759029367</v>
      </c>
      <c r="I21" s="15">
        <f>'Proventos_Telefônica Brasil_PT'!I21</f>
        <v>0.45695174961</v>
      </c>
      <c r="J21" s="85" t="s">
        <v>77</v>
      </c>
    </row>
    <row r="22" spans="2:10" ht="14.25" customHeight="1">
      <c r="B22" s="55" t="s">
        <v>88</v>
      </c>
      <c r="C22" s="85"/>
      <c r="D22" s="85"/>
      <c r="E22" s="81"/>
      <c r="F22" s="81"/>
      <c r="G22" s="17" t="str">
        <f>IF('Proventos_Telefônica Brasil_PT'!G22="ON","Common","Preferred")</f>
        <v>Preferred</v>
      </c>
      <c r="H22" s="15">
        <f>'Proventos_Telefônica Brasil_PT'!H22</f>
        <v>0.59134932303</v>
      </c>
      <c r="I22" s="15">
        <f>'Proventos_Telefônica Brasil_PT'!I22</f>
        <v>0.50264692458</v>
      </c>
      <c r="J22" s="85"/>
    </row>
    <row r="23" spans="2:10" ht="14.25" customHeight="1">
      <c r="B23" s="54" t="str">
        <f>IF('Proventos_Telefônica Brasil_PT'!B23="JSCP","IOC","Dividends")</f>
        <v>IOC</v>
      </c>
      <c r="C23" s="86">
        <f>'Proventos_Telefônica Brasil_PT'!C23</f>
        <v>43572</v>
      </c>
      <c r="D23" s="86">
        <f>'Proventos_Telefônica Brasil_PT'!D23</f>
        <v>43585</v>
      </c>
      <c r="E23" s="70">
        <f>'Proventos_Telefônica Brasil_PT'!E23</f>
        <v>570</v>
      </c>
      <c r="F23" s="70">
        <f>'Proventos_Telefônica Brasil_PT'!F23</f>
        <v>484.5</v>
      </c>
      <c r="G23" s="13" t="str">
        <f>IF('Proventos_Telefônica Brasil_PT'!G23="ON","Common","Preferred")</f>
        <v>Common</v>
      </c>
      <c r="H23" s="16">
        <f>'Proventos_Telefônica Brasil_PT'!H23</f>
        <v>0.31655626796</v>
      </c>
      <c r="I23" s="16">
        <f>'Proventos_Telefônica Brasil_PT'!I23</f>
        <v>0.26907282777</v>
      </c>
      <c r="J23" s="86" t="s">
        <v>77</v>
      </c>
    </row>
    <row r="24" spans="2:10" ht="14.25" customHeight="1">
      <c r="B24" s="53" t="s">
        <v>86</v>
      </c>
      <c r="C24" s="86"/>
      <c r="D24" s="86"/>
      <c r="E24" s="70"/>
      <c r="F24" s="70"/>
      <c r="G24" s="13" t="str">
        <f>IF('Proventos_Telefônica Brasil_PT'!G24="ON","Common","Preferred")</f>
        <v>Preferred</v>
      </c>
      <c r="H24" s="16">
        <f>'Proventos_Telefônica Brasil_PT'!H24</f>
        <v>0.34821189476</v>
      </c>
      <c r="I24" s="16">
        <f>'Proventos_Telefônica Brasil_PT'!I24</f>
        <v>0.29598011054</v>
      </c>
      <c r="J24" s="86"/>
    </row>
    <row r="25" spans="2:10" ht="14.25" customHeight="1">
      <c r="B25" s="42" t="str">
        <f>IF('Proventos_Telefônica Brasil_PT'!B25="JSCP","IOC","Dividends")</f>
        <v>IOC</v>
      </c>
      <c r="C25" s="85">
        <f>'Proventos_Telefônica Brasil_PT'!C25</f>
        <v>43511</v>
      </c>
      <c r="D25" s="85">
        <f>'Proventos_Telefônica Brasil_PT'!D25</f>
        <v>43524</v>
      </c>
      <c r="E25" s="81">
        <f>'Proventos_Telefônica Brasil_PT'!E25</f>
        <v>700</v>
      </c>
      <c r="F25" s="81">
        <f>'Proventos_Telefônica Brasil_PT'!F25</f>
        <v>595</v>
      </c>
      <c r="G25" s="17" t="str">
        <f>IF('Proventos_Telefônica Brasil_PT'!G25="ON","Common","Preferred")</f>
        <v>Common</v>
      </c>
      <c r="H25" s="15">
        <f>'Proventos_Telefônica Brasil_PT'!H25</f>
        <v>0.38875331153</v>
      </c>
      <c r="I25" s="15">
        <f>'Proventos_Telefônica Brasil_PT'!I25</f>
        <v>0.3304403148</v>
      </c>
      <c r="J25" s="85" t="s">
        <v>77</v>
      </c>
    </row>
    <row r="26" spans="2:10" ht="14.25" customHeight="1">
      <c r="B26" s="42" t="s">
        <v>88</v>
      </c>
      <c r="C26" s="85"/>
      <c r="D26" s="85"/>
      <c r="E26" s="81"/>
      <c r="F26" s="81"/>
      <c r="G26" s="17" t="str">
        <f>IF('Proventos_Telefônica Brasil_PT'!G26="ON","Common","Preferred")</f>
        <v>Preferred</v>
      </c>
      <c r="H26" s="15">
        <f>'Proventos_Telefônica Brasil_PT'!H26</f>
        <v>0.42762864269</v>
      </c>
      <c r="I26" s="15">
        <f>'Proventos_Telefônica Brasil_PT'!I26</f>
        <v>0.36348434628</v>
      </c>
      <c r="J26" s="85"/>
    </row>
    <row r="27" spans="1:11" s="28" customFormat="1" ht="14.25" customHeight="1">
      <c r="A27" s="27"/>
      <c r="B27" s="51"/>
      <c r="C27" s="51"/>
      <c r="D27" s="51"/>
      <c r="E27" s="51"/>
      <c r="F27" s="51"/>
      <c r="G27" s="51"/>
      <c r="H27" s="51"/>
      <c r="I27" s="51"/>
      <c r="J27" s="51"/>
      <c r="K27" s="27"/>
    </row>
    <row r="28" spans="1:11" s="28" customFormat="1" ht="14.25" customHeight="1">
      <c r="A28" s="27"/>
      <c r="B28" s="68">
        <v>2018</v>
      </c>
      <c r="C28" s="68" t="s">
        <v>3</v>
      </c>
      <c r="D28" s="68" t="s">
        <v>4</v>
      </c>
      <c r="E28" s="68" t="s">
        <v>59</v>
      </c>
      <c r="F28" s="68" t="s">
        <v>58</v>
      </c>
      <c r="G28" s="68" t="s">
        <v>57</v>
      </c>
      <c r="H28" s="68" t="s">
        <v>70</v>
      </c>
      <c r="I28" s="68" t="s">
        <v>71</v>
      </c>
      <c r="J28" s="68" t="s">
        <v>72</v>
      </c>
      <c r="K28" s="27"/>
    </row>
    <row r="29" spans="1:11" s="28" customFormat="1" ht="14.25" customHeight="1">
      <c r="A29" s="27"/>
      <c r="B29" s="69"/>
      <c r="C29" s="69"/>
      <c r="D29" s="69"/>
      <c r="E29" s="69"/>
      <c r="F29" s="69"/>
      <c r="G29" s="69"/>
      <c r="H29" s="69"/>
      <c r="I29" s="69"/>
      <c r="J29" s="69"/>
      <c r="K29" s="27"/>
    </row>
    <row r="30" spans="1:11" s="28" customFormat="1" ht="14.25" customHeight="1">
      <c r="A30" s="27"/>
      <c r="B30" s="12" t="s">
        <v>84</v>
      </c>
      <c r="C30" s="86">
        <f>'Proventos_Telefônica Brasil_PT'!C30</f>
        <v>43566</v>
      </c>
      <c r="D30" s="86">
        <v>43566</v>
      </c>
      <c r="E30" s="66">
        <v>2468.7</v>
      </c>
      <c r="F30" s="66">
        <v>2468.7</v>
      </c>
      <c r="G30" s="22" t="s">
        <v>82</v>
      </c>
      <c r="H30" s="37">
        <v>1.3710129452</v>
      </c>
      <c r="I30" s="37">
        <v>1.3710129452</v>
      </c>
      <c r="J30" s="90" t="s">
        <v>79</v>
      </c>
      <c r="K30" s="27"/>
    </row>
    <row r="31" spans="1:11" s="28" customFormat="1" ht="14.25" customHeight="1">
      <c r="A31" s="27"/>
      <c r="B31" s="13" t="s">
        <v>80</v>
      </c>
      <c r="C31" s="86"/>
      <c r="D31" s="86"/>
      <c r="E31" s="66"/>
      <c r="F31" s="66"/>
      <c r="G31" s="22" t="s">
        <v>83</v>
      </c>
      <c r="H31" s="37">
        <v>1.50811423972</v>
      </c>
      <c r="I31" s="37">
        <v>1.50811423972</v>
      </c>
      <c r="J31" s="90"/>
      <c r="K31" s="27"/>
    </row>
    <row r="32" spans="1:11" s="28" customFormat="1" ht="14.25" customHeight="1">
      <c r="A32" s="27"/>
      <c r="B32" s="36" t="str">
        <f>IF('Proventos_Telefônica Brasil_PT'!B32="JSCP","IOC","Dividends")</f>
        <v>IOC</v>
      </c>
      <c r="C32" s="85">
        <f>'Proventos_Telefônica Brasil_PT'!C32</f>
        <v>43438</v>
      </c>
      <c r="D32" s="85">
        <f>'Proventos_Telefônica Brasil_PT'!D32</f>
        <v>43451</v>
      </c>
      <c r="E32" s="81">
        <f>'Proventos_Telefônica Brasil_PT'!E32</f>
        <v>1350</v>
      </c>
      <c r="F32" s="81">
        <f>'Proventos_Telefônica Brasil_PT'!F32</f>
        <v>1147.5</v>
      </c>
      <c r="G32" s="17" t="str">
        <f>IF('Proventos_Telefônica Brasil_PT'!G32="ON","Common","Preferred")</f>
        <v>Common</v>
      </c>
      <c r="H32" s="15">
        <f>'Proventos_Telefônica Brasil_PT'!H32</f>
        <v>0.74973852939</v>
      </c>
      <c r="I32" s="15">
        <f>'Proventos_Telefônica Brasil_PT'!I32</f>
        <v>0.63727774998</v>
      </c>
      <c r="J32" s="88" t="s">
        <v>79</v>
      </c>
      <c r="K32" s="27"/>
    </row>
    <row r="33" spans="1:11" s="28" customFormat="1" ht="14.25" customHeight="1">
      <c r="A33" s="27"/>
      <c r="B33" s="36" t="s">
        <v>75</v>
      </c>
      <c r="C33" s="85"/>
      <c r="D33" s="85"/>
      <c r="E33" s="81"/>
      <c r="F33" s="81"/>
      <c r="G33" s="17" t="str">
        <f>IF('Proventos_Telefônica Brasil_PT'!G33="ON","Common","Preferred")</f>
        <v>Preferred</v>
      </c>
      <c r="H33" s="15">
        <f>'Proventos_Telefônica Brasil_PT'!H33</f>
        <v>0.82471238233</v>
      </c>
      <c r="I33" s="15">
        <f>'Proventos_Telefônica Brasil_PT'!I33</f>
        <v>0.70100552498</v>
      </c>
      <c r="J33" s="88"/>
      <c r="K33" s="27"/>
    </row>
    <row r="34" spans="1:11" s="28" customFormat="1" ht="14.25" customHeight="1">
      <c r="A34" s="27"/>
      <c r="B34" s="34" t="str">
        <f>IF('Proventos_Telefônica Brasil_PT'!B34="JSCP","IOC","Dividends")</f>
        <v>IOC</v>
      </c>
      <c r="C34" s="86">
        <f>'Proventos_Telefônica Brasil_PT'!C34</f>
        <v>43348</v>
      </c>
      <c r="D34" s="86">
        <f>'Proventos_Telefônica Brasil_PT'!D34</f>
        <v>43360</v>
      </c>
      <c r="E34" s="70">
        <f>'Proventos_Telefônica Brasil_PT'!E34</f>
        <v>2800</v>
      </c>
      <c r="F34" s="70">
        <f>'Proventos_Telefônica Brasil_PT'!F34</f>
        <v>2380</v>
      </c>
      <c r="G34" s="22" t="str">
        <f>IF('Proventos_Telefônica Brasil_PT'!G34="ON","Common","Preferred")</f>
        <v>Common</v>
      </c>
      <c r="H34" s="4">
        <f>'Proventos_Telefônica Brasil_PT'!H34</f>
        <v>1.55501324615</v>
      </c>
      <c r="I34" s="4">
        <f>'Proventos_Telefônica Brasil_PT'!I34</f>
        <v>1.32176125923</v>
      </c>
      <c r="J34" s="90" t="s">
        <v>81</v>
      </c>
      <c r="K34" s="27"/>
    </row>
    <row r="35" spans="1:11" s="28" customFormat="1" ht="14.25" customHeight="1">
      <c r="A35" s="27"/>
      <c r="B35" s="34" t="s">
        <v>73</v>
      </c>
      <c r="C35" s="86"/>
      <c r="D35" s="86"/>
      <c r="E35" s="70"/>
      <c r="F35" s="70"/>
      <c r="G35" s="22" t="str">
        <f>IF('Proventos_Telefônica Brasil_PT'!G35="ON","Common","Preferred")</f>
        <v>Preferred</v>
      </c>
      <c r="H35" s="4">
        <f>'Proventos_Telefônica Brasil_PT'!H35</f>
        <v>1.71051457077</v>
      </c>
      <c r="I35" s="4">
        <f>'Proventos_Telefônica Brasil_PT'!I35</f>
        <v>1.45393738515</v>
      </c>
      <c r="J35" s="90"/>
      <c r="K35" s="27"/>
    </row>
    <row r="36" spans="1:11" s="28" customFormat="1" ht="14.25" customHeight="1">
      <c r="A36" s="27"/>
      <c r="B36" s="35" t="str">
        <f>IF('Proventos_Telefônica Brasil_PT'!B36="JSCP","IOC","Dividends")</f>
        <v>IOC</v>
      </c>
      <c r="C36" s="85">
        <f>'Proventos_Telefônica Brasil_PT'!C36</f>
        <v>43269</v>
      </c>
      <c r="D36" s="85">
        <f>'Proventos_Telefônica Brasil_PT'!D36</f>
        <v>43280</v>
      </c>
      <c r="E36" s="87">
        <f>'Proventos_Telefônica Brasil_PT'!E36</f>
        <v>400</v>
      </c>
      <c r="F36" s="87">
        <f>'Proventos_Telefônica Brasil_PT'!F36</f>
        <v>340</v>
      </c>
      <c r="G36" s="17" t="str">
        <f>IF('Proventos_Telefônica Brasil_PT'!G36="ON","Common","Preferred")</f>
        <v>Common</v>
      </c>
      <c r="H36" s="15">
        <f>'Proventos_Telefônica Brasil_PT'!H36</f>
        <v>0.22214474945</v>
      </c>
      <c r="I36" s="15">
        <f>'Proventos_Telefônica Brasil_PT'!I36</f>
        <v>0.18882303703</v>
      </c>
      <c r="J36" s="88" t="s">
        <v>81</v>
      </c>
      <c r="K36" s="27"/>
    </row>
    <row r="37" spans="1:11" s="28" customFormat="1" ht="14.25" customHeight="1">
      <c r="A37" s="27"/>
      <c r="B37" s="35" t="s">
        <v>55</v>
      </c>
      <c r="C37" s="85"/>
      <c r="D37" s="85"/>
      <c r="E37" s="87"/>
      <c r="F37" s="87"/>
      <c r="G37" s="17" t="str">
        <f>IF('Proventos_Telefônica Brasil_PT'!G37="ON","Common","Preferred")</f>
        <v>Preferred</v>
      </c>
      <c r="H37" s="15">
        <f>'Proventos_Telefônica Brasil_PT'!H37</f>
        <v>0.24435922439</v>
      </c>
      <c r="I37" s="15">
        <f>'Proventos_Telefônica Brasil_PT'!I37</f>
        <v>0.20770534073</v>
      </c>
      <c r="J37" s="89"/>
      <c r="K37" s="27"/>
    </row>
    <row r="38" spans="1:11" s="28" customFormat="1" ht="14.25" customHeight="1">
      <c r="A38" s="27"/>
      <c r="B38" s="84"/>
      <c r="C38" s="84"/>
      <c r="D38" s="84"/>
      <c r="E38" s="84"/>
      <c r="F38" s="84"/>
      <c r="G38" s="84"/>
      <c r="H38" s="84"/>
      <c r="I38" s="84"/>
      <c r="J38" s="84"/>
      <c r="K38" s="27"/>
    </row>
    <row r="39" spans="1:11" s="28" customFormat="1" ht="14.25" customHeight="1">
      <c r="A39" s="27"/>
      <c r="B39" s="68">
        <v>2017</v>
      </c>
      <c r="C39" s="68" t="s">
        <v>3</v>
      </c>
      <c r="D39" s="68" t="s">
        <v>4</v>
      </c>
      <c r="E39" s="68" t="s">
        <v>59</v>
      </c>
      <c r="F39" s="68" t="s">
        <v>58</v>
      </c>
      <c r="G39" s="68" t="s">
        <v>57</v>
      </c>
      <c r="H39" s="68" t="s">
        <v>60</v>
      </c>
      <c r="I39" s="68" t="s">
        <v>61</v>
      </c>
      <c r="J39" s="68" t="s">
        <v>72</v>
      </c>
      <c r="K39" s="27"/>
    </row>
    <row r="40" spans="1:11" s="28" customFormat="1" ht="14.25" customHeight="1">
      <c r="A40" s="27"/>
      <c r="B40" s="69"/>
      <c r="C40" s="69"/>
      <c r="D40" s="69"/>
      <c r="E40" s="69"/>
      <c r="F40" s="69"/>
      <c r="G40" s="69"/>
      <c r="H40" s="69"/>
      <c r="I40" s="69"/>
      <c r="J40" s="69"/>
      <c r="K40" s="27"/>
    </row>
    <row r="41" spans="1:11" s="28" customFormat="1" ht="14.25" customHeight="1">
      <c r="A41" s="27"/>
      <c r="B41" s="23" t="str">
        <f>IF('Proventos_Telefônica Brasil_PT'!B41="JSCP","IOC","Dividends")</f>
        <v>Dividends</v>
      </c>
      <c r="C41" s="85">
        <f>'Proventos_Telefônica Brasil_PT'!C41</f>
        <v>43202</v>
      </c>
      <c r="D41" s="85">
        <f>'Proventos_Telefônica Brasil_PT'!D41</f>
        <v>43202</v>
      </c>
      <c r="E41" s="81">
        <f>'Proventos_Telefônica Brasil_PT'!E41</f>
        <v>2191.9</v>
      </c>
      <c r="F41" s="81">
        <f>'Proventos_Telefônica Brasil_PT'!F41</f>
        <v>2191.9</v>
      </c>
      <c r="G41" s="17" t="str">
        <f>IF('Proventos_Telefônica Brasil_PT'!G41="ON","Common","Preferred")</f>
        <v>Common</v>
      </c>
      <c r="H41" s="15">
        <f>'Proventos_Telefônica Brasil_PT'!H41</f>
        <v>1.2172770028378261</v>
      </c>
      <c r="I41" s="15">
        <f>'Proventos_Telefônica Brasil_PT'!I41</f>
        <v>1.2172770028378261</v>
      </c>
      <c r="J41" s="85">
        <v>43445</v>
      </c>
      <c r="K41" s="27"/>
    </row>
    <row r="42" spans="1:11" s="28" customFormat="1" ht="14.25" customHeight="1">
      <c r="A42" s="27"/>
      <c r="B42" s="23" t="s">
        <v>50</v>
      </c>
      <c r="C42" s="85"/>
      <c r="D42" s="85"/>
      <c r="E42" s="81"/>
      <c r="F42" s="81"/>
      <c r="G42" s="17" t="str">
        <f>IF('Proventos_Telefônica Brasil_PT'!G42="ON","Common","Preferred")</f>
        <v>Preferred</v>
      </c>
      <c r="H42" s="15">
        <f>'Proventos_Telefônica Brasil_PT'!H42</f>
        <v>1.3390047031296248</v>
      </c>
      <c r="I42" s="15">
        <f>'Proventos_Telefônica Brasil_PT'!I42</f>
        <v>1.3390047031296248</v>
      </c>
      <c r="J42" s="85"/>
      <c r="K42" s="27"/>
    </row>
    <row r="43" spans="1:12" s="28" customFormat="1" ht="14.25" customHeight="1">
      <c r="A43" s="27"/>
      <c r="B43" s="24" t="str">
        <f>IF('Proventos_Telefônica Brasil_PT'!B43="JSCP","IOC","Dividends")</f>
        <v>IOC</v>
      </c>
      <c r="C43" s="86">
        <f>'Proventos_Telefônica Brasil_PT'!C43</f>
        <v>43083</v>
      </c>
      <c r="D43" s="86">
        <f>'Proventos_Telefônica Brasil_PT'!D43</f>
        <v>43095</v>
      </c>
      <c r="E43" s="70">
        <f>'Proventos_Telefônica Brasil_PT'!E43</f>
        <v>1486.63888944</v>
      </c>
      <c r="F43" s="70">
        <f>'Proventos_Telefônica Brasil_PT'!F43</f>
        <v>1263.64305602</v>
      </c>
      <c r="G43" s="22" t="str">
        <f>IF('Proventos_Telefônica Brasil_PT'!G43="ON","Common","Preferred")</f>
        <v>Common</v>
      </c>
      <c r="H43" s="4">
        <f>'Proventos_Telefônica Brasil_PT'!H43</f>
        <v>0.82562255904</v>
      </c>
      <c r="I43" s="4">
        <f>'Proventos_Telefônica Brasil_PT'!I43</f>
        <v>0.70177917518</v>
      </c>
      <c r="J43" s="86">
        <v>43333</v>
      </c>
      <c r="K43" s="27"/>
      <c r="L43" s="27"/>
    </row>
    <row r="44" spans="1:12" s="28" customFormat="1" ht="14.25" customHeight="1">
      <c r="A44" s="27"/>
      <c r="B44" s="24" t="s">
        <v>52</v>
      </c>
      <c r="C44" s="86"/>
      <c r="D44" s="86"/>
      <c r="E44" s="70"/>
      <c r="F44" s="70"/>
      <c r="G44" s="22" t="str">
        <f>IF('Proventos_Telefônica Brasil_PT'!G44="ON","Common","Preferred")</f>
        <v>Preferred</v>
      </c>
      <c r="H44" s="4">
        <f>'Proventos_Telefônica Brasil_PT'!H44</f>
        <v>0.90818481495</v>
      </c>
      <c r="I44" s="4">
        <f>'Proventos_Telefônica Brasil_PT'!I44</f>
        <v>0.7719570927</v>
      </c>
      <c r="J44" s="86"/>
      <c r="K44" s="27"/>
      <c r="L44" s="27"/>
    </row>
    <row r="45" spans="1:11" s="28" customFormat="1" ht="14.25" customHeight="1">
      <c r="A45" s="27"/>
      <c r="B45" s="23" t="str">
        <f>IF('Proventos_Telefônica Brasil_PT'!B45="JSCP","IOC","Dividends")</f>
        <v>IOC</v>
      </c>
      <c r="C45" s="85">
        <f>'Proventos_Telefônica Brasil_PT'!C45</f>
        <v>42996</v>
      </c>
      <c r="D45" s="85">
        <f>'Proventos_Telefônica Brasil_PT'!D45</f>
        <v>43007</v>
      </c>
      <c r="E45" s="87">
        <f>'Proventos_Telefônica Brasil_PT'!E45</f>
        <v>305</v>
      </c>
      <c r="F45" s="87">
        <f>'Proventos_Telefônica Brasil_PT'!F45</f>
        <v>259.3</v>
      </c>
      <c r="G45" s="17" t="str">
        <f>IF('Proventos_Telefônica Brasil_PT'!G45="ON","Common","Preferred")</f>
        <v>Common</v>
      </c>
      <c r="H45" s="15">
        <f>'Proventos_Telefônica Brasil_PT'!H45</f>
        <v>0.169385</v>
      </c>
      <c r="I45" s="15">
        <f>'Proventos_Telefônica Brasil_PT'!I45</f>
        <v>0.143978</v>
      </c>
      <c r="J45" s="85">
        <v>43333</v>
      </c>
      <c r="K45" s="27"/>
    </row>
    <row r="46" spans="1:11" s="28" customFormat="1" ht="14.25" customHeight="1">
      <c r="A46" s="27"/>
      <c r="B46" s="23" t="s">
        <v>50</v>
      </c>
      <c r="C46" s="85"/>
      <c r="D46" s="85"/>
      <c r="E46" s="87"/>
      <c r="F46" s="87"/>
      <c r="G46" s="17" t="str">
        <f>IF('Proventos_Telefônica Brasil_PT'!G46="ON","Common","Preferred")</f>
        <v>Preferred</v>
      </c>
      <c r="H46" s="15">
        <f>'Proventos_Telefônica Brasil_PT'!H46</f>
        <v>0.186324</v>
      </c>
      <c r="I46" s="15">
        <f>'Proventos_Telefônica Brasil_PT'!I46</f>
        <v>0.158375</v>
      </c>
      <c r="J46" s="85"/>
      <c r="K46" s="27"/>
    </row>
    <row r="47" spans="1:12" s="28" customFormat="1" ht="14.25" customHeight="1">
      <c r="A47" s="27"/>
      <c r="B47" s="24" t="str">
        <f>IF('Proventos_Telefônica Brasil_PT'!B47="JSCP","IOC","Dividends")</f>
        <v>IOC</v>
      </c>
      <c r="C47" s="86">
        <f>'Proventos_Telefônica Brasil_PT'!C47</f>
        <v>42905</v>
      </c>
      <c r="D47" s="86">
        <f>'Proventos_Telefônica Brasil_PT'!D47</f>
        <v>42916</v>
      </c>
      <c r="E47" s="70">
        <f>'Proventos_Telefônica Brasil_PT'!E47</f>
        <v>95</v>
      </c>
      <c r="F47" s="70">
        <f>'Proventos_Telefônica Brasil_PT'!F47</f>
        <v>80.75</v>
      </c>
      <c r="G47" s="22" t="str">
        <f>IF('Proventos_Telefônica Brasil_PT'!G47="ON","Common","Preferred")</f>
        <v>Common</v>
      </c>
      <c r="H47" s="4">
        <f>'Proventos_Telefônica Brasil_PT'!H47</f>
        <v>0.05275935723</v>
      </c>
      <c r="I47" s="4">
        <f>'Proventos_Telefônica Brasil_PT'!I47</f>
        <v>0.04484545365</v>
      </c>
      <c r="J47" s="86">
        <v>43333</v>
      </c>
      <c r="K47" s="27"/>
      <c r="L47" s="27"/>
    </row>
    <row r="48" spans="1:12" s="28" customFormat="1" ht="14.25" customHeight="1">
      <c r="A48" s="27"/>
      <c r="B48" s="24" t="s">
        <v>48</v>
      </c>
      <c r="C48" s="86"/>
      <c r="D48" s="86"/>
      <c r="E48" s="70"/>
      <c r="F48" s="70"/>
      <c r="G48" s="22" t="str">
        <f>IF('Proventos_Telefônica Brasil_PT'!G48="ON","Common","Preferred")</f>
        <v>Preferred</v>
      </c>
      <c r="H48" s="4">
        <f>'Proventos_Telefônica Brasil_PT'!H48</f>
        <v>0.05803529296</v>
      </c>
      <c r="I48" s="4">
        <f>'Proventos_Telefônica Brasil_PT'!I48</f>
        <v>0.04932999901</v>
      </c>
      <c r="J48" s="86"/>
      <c r="K48" s="27"/>
      <c r="L48" s="27"/>
    </row>
    <row r="49" spans="1:11" s="28" customFormat="1" ht="14.25" customHeight="1">
      <c r="A49" s="27"/>
      <c r="B49" s="23" t="str">
        <f>IF('Proventos_Telefônica Brasil_PT'!B49="JSCP","IOC","Dividends")</f>
        <v>IOC</v>
      </c>
      <c r="C49" s="85">
        <f>'Proventos_Telefônica Brasil_PT'!C49</f>
        <v>42814</v>
      </c>
      <c r="D49" s="85">
        <f>'Proventos_Telefônica Brasil_PT'!D49</f>
        <v>42825</v>
      </c>
      <c r="E49" s="87">
        <f>'Proventos_Telefônica Brasil_PT'!E49</f>
        <v>350</v>
      </c>
      <c r="F49" s="87">
        <f>'Proventos_Telefônica Brasil_PT'!F49</f>
        <v>297.5</v>
      </c>
      <c r="G49" s="17" t="str">
        <f>IF('Proventos_Telefônica Brasil_PT'!G49="ON","Common","Preferred")</f>
        <v>Common</v>
      </c>
      <c r="H49" s="15">
        <f>'Proventos_Telefônica Brasil_PT'!H49</f>
        <v>0.19437657929</v>
      </c>
      <c r="I49" s="15">
        <f>'Proventos_Telefônica Brasil_PT'!I49</f>
        <v>0.1652200924</v>
      </c>
      <c r="J49" s="85">
        <v>43333</v>
      </c>
      <c r="K49" s="27"/>
    </row>
    <row r="50" spans="1:11" s="28" customFormat="1" ht="14.25" customHeight="1">
      <c r="A50" s="27"/>
      <c r="B50" s="23" t="s">
        <v>17</v>
      </c>
      <c r="C50" s="85"/>
      <c r="D50" s="85"/>
      <c r="E50" s="87"/>
      <c r="F50" s="87"/>
      <c r="G50" s="17" t="str">
        <f>IF('Proventos_Telefônica Brasil_PT'!G50="ON","Common","Preferred")</f>
        <v>Preferred</v>
      </c>
      <c r="H50" s="15">
        <f>'Proventos_Telefônica Brasil_PT'!H50</f>
        <v>0.21381423722</v>
      </c>
      <c r="I50" s="15">
        <f>'Proventos_Telefônica Brasil_PT'!I50</f>
        <v>0.18174210164</v>
      </c>
      <c r="J50" s="85"/>
      <c r="K50" s="27"/>
    </row>
    <row r="51" spans="1:11" s="28" customFormat="1" ht="14.25" customHeight="1">
      <c r="A51" s="27"/>
      <c r="B51" s="21" t="str">
        <f>IF('Proventos_Telefônica Brasil_PT'!B51="JSCP","IOC","Dividends")</f>
        <v>IOC</v>
      </c>
      <c r="C51" s="86">
        <f>'Proventos_Telefônica Brasil_PT'!C51</f>
        <v>42779</v>
      </c>
      <c r="D51" s="86">
        <f>'Proventos_Telefônica Brasil_PT'!D51</f>
        <v>42790</v>
      </c>
      <c r="E51" s="83">
        <f>'Proventos_Telefônica Brasil_PT'!E51</f>
        <v>180</v>
      </c>
      <c r="F51" s="83">
        <f>'Proventos_Telefônica Brasil_PT'!F51</f>
        <v>153</v>
      </c>
      <c r="G51" s="22" t="str">
        <f>IF('Proventos_Telefônica Brasil_PT'!G51="ON","Common","Preferred")</f>
        <v>Common</v>
      </c>
      <c r="H51" s="16">
        <f>'Proventos_Telefônica Brasil_PT'!H51</f>
        <v>0.09996509791</v>
      </c>
      <c r="I51" s="16">
        <f>'Proventos_Telefônica Brasil_PT'!I51</f>
        <v>0.08497033323</v>
      </c>
      <c r="J51" s="86">
        <v>43333</v>
      </c>
      <c r="K51" s="27"/>
    </row>
    <row r="52" spans="1:11" s="28" customFormat="1" ht="14.25" customHeight="1">
      <c r="A52" s="27"/>
      <c r="B52" s="22" t="s">
        <v>6</v>
      </c>
      <c r="C52" s="86"/>
      <c r="D52" s="86"/>
      <c r="E52" s="83"/>
      <c r="F52" s="83"/>
      <c r="G52" s="22" t="str">
        <f>IF('Proventos_Telefônica Brasil_PT'!G52="ON","Common","Preferred")</f>
        <v>Preferred</v>
      </c>
      <c r="H52" s="16">
        <f>'Proventos_Telefônica Brasil_PT'!H52</f>
        <v>0.1099616077</v>
      </c>
      <c r="I52" s="16">
        <f>'Proventos_Telefônica Brasil_PT'!I52</f>
        <v>0.09346736655</v>
      </c>
      <c r="J52" s="86"/>
      <c r="K52" s="27"/>
    </row>
    <row r="53" spans="1:11" s="28" customFormat="1" ht="14.25" customHeight="1" collapsed="1">
      <c r="A53" s="27"/>
      <c r="B53" s="51"/>
      <c r="C53" s="51"/>
      <c r="D53" s="51"/>
      <c r="E53" s="51"/>
      <c r="F53" s="51"/>
      <c r="G53" s="51"/>
      <c r="H53" s="51"/>
      <c r="I53" s="51"/>
      <c r="J53" s="51"/>
      <c r="K53" s="27"/>
    </row>
    <row r="54" spans="1:11" s="28" customFormat="1" ht="14.25" customHeight="1">
      <c r="A54" s="27"/>
      <c r="B54" s="68">
        <v>2016</v>
      </c>
      <c r="C54" s="68" t="s">
        <v>3</v>
      </c>
      <c r="D54" s="68" t="s">
        <v>4</v>
      </c>
      <c r="E54" s="68" t="s">
        <v>59</v>
      </c>
      <c r="F54" s="68" t="s">
        <v>58</v>
      </c>
      <c r="G54" s="68" t="s">
        <v>57</v>
      </c>
      <c r="H54" s="68" t="s">
        <v>60</v>
      </c>
      <c r="I54" s="68" t="s">
        <v>61</v>
      </c>
      <c r="J54" s="68" t="s">
        <v>72</v>
      </c>
      <c r="K54" s="27"/>
    </row>
    <row r="55" spans="2:10" ht="14.25" customHeight="1">
      <c r="B55" s="69"/>
      <c r="C55" s="69"/>
      <c r="D55" s="69"/>
      <c r="E55" s="69"/>
      <c r="F55" s="69"/>
      <c r="G55" s="69"/>
      <c r="H55" s="69"/>
      <c r="I55" s="69"/>
      <c r="J55" s="69"/>
    </row>
    <row r="56" spans="2:10" ht="14.25" customHeight="1">
      <c r="B56" s="20" t="str">
        <f>IF('Proventos_Telefônica Brasil_PT'!B56="JSCP","IOC","Dividends")</f>
        <v>Dividends</v>
      </c>
      <c r="C56" s="85">
        <f>'Proventos_Telefônica Brasil_PT'!C56</f>
        <v>42851</v>
      </c>
      <c r="D56" s="85">
        <f>'Proventos_Telefônica Brasil_PT'!D56</f>
        <v>42851</v>
      </c>
      <c r="E56" s="81">
        <f>'Proventos_Telefônica Brasil_PT'!E56</f>
        <v>1913.9867990599998</v>
      </c>
      <c r="F56" s="81">
        <f>'Proventos_Telefônica Brasil_PT'!F56</f>
        <v>1913.9867990599998</v>
      </c>
      <c r="G56" s="5" t="str">
        <f>IF('Proventos_Telefônica Brasil_PT'!G56="ON","Common","Preferred")</f>
        <v>Common</v>
      </c>
      <c r="H56" s="6">
        <f>'Proventos_Telefônica Brasil_PT'!H56</f>
        <v>1.06295487663</v>
      </c>
      <c r="I56" s="6">
        <f>'Proventos_Telefônica Brasil_PT'!I56</f>
        <v>1.06295487663</v>
      </c>
      <c r="J56" s="85">
        <f>'Proventos_Telefônica Brasil_PT'!J56</f>
        <v>43082</v>
      </c>
    </row>
    <row r="57" spans="2:10" ht="14.25" customHeight="1">
      <c r="B57" s="23" t="s">
        <v>18</v>
      </c>
      <c r="C57" s="85"/>
      <c r="D57" s="85"/>
      <c r="E57" s="81"/>
      <c r="F57" s="81"/>
      <c r="G57" s="5" t="str">
        <f>IF('Proventos_Telefônica Brasil_PT'!G57="ON","Common","Preferred")</f>
        <v>Preferred</v>
      </c>
      <c r="H57" s="6">
        <f>'Proventos_Telefônica Brasil_PT'!H57</f>
        <v>1.1692503643</v>
      </c>
      <c r="I57" s="6">
        <f>'Proventos_Telefônica Brasil_PT'!I57</f>
        <v>1.1692503643</v>
      </c>
      <c r="J57" s="85"/>
    </row>
    <row r="58" spans="2:10" ht="14.25" customHeight="1">
      <c r="B58" s="24" t="str">
        <f>IF('Proventos_Telefônica Brasil_PT'!B58="JSCP","IOC","Dividends")</f>
        <v>IOC</v>
      </c>
      <c r="C58" s="86">
        <f>'Proventos_Telefônica Brasil_PT'!C58</f>
        <v>42723</v>
      </c>
      <c r="D58" s="86">
        <f>'Proventos_Telefônica Brasil_PT'!D58</f>
        <v>42734</v>
      </c>
      <c r="E58" s="70">
        <f>'Proventos_Telefônica Brasil_PT'!E58</f>
        <v>604.145</v>
      </c>
      <c r="F58" s="70">
        <f>'Proventos_Telefônica Brasil_PT'!F58</f>
        <v>513.52325</v>
      </c>
      <c r="G58" s="22" t="str">
        <f>IF('Proventos_Telefônica Brasil_PT'!G58="ON","Common","Preferred")</f>
        <v>Common</v>
      </c>
      <c r="H58" s="4">
        <f>'Proventos_Telefônica Brasil_PT'!H58</f>
        <v>0.33551896714</v>
      </c>
      <c r="I58" s="4">
        <f>'Proventos_Telefônica Brasil_PT'!I58</f>
        <v>0.28519112207</v>
      </c>
      <c r="J58" s="86">
        <f>'Proventos_Telefônica Brasil_PT'!J58</f>
        <v>43082</v>
      </c>
    </row>
    <row r="59" spans="2:10" ht="14.25" customHeight="1">
      <c r="B59" s="24" t="s">
        <v>19</v>
      </c>
      <c r="C59" s="86"/>
      <c r="D59" s="86"/>
      <c r="E59" s="70"/>
      <c r="F59" s="70"/>
      <c r="G59" s="22" t="str">
        <f>IF('Proventos_Telefônica Brasil_PT'!G59="ON","Common","Preferred")</f>
        <v>Preferred</v>
      </c>
      <c r="H59" s="4">
        <f>'Proventos_Telefônica Brasil_PT'!H59</f>
        <v>0.36907086385</v>
      </c>
      <c r="I59" s="4">
        <f>'Proventos_Telefônica Brasil_PT'!I59</f>
        <v>0.31371023427</v>
      </c>
      <c r="J59" s="86"/>
    </row>
    <row r="60" spans="2:10" ht="14.25" customHeight="1">
      <c r="B60" s="20" t="str">
        <f>IF('Proventos_Telefônica Brasil_PT'!B60="JSCP","IOC","Dividends")</f>
        <v>IOC</v>
      </c>
      <c r="C60" s="85">
        <f>'Proventos_Telefônica Brasil_PT'!C60</f>
        <v>42632</v>
      </c>
      <c r="D60" s="85">
        <f>'Proventos_Telefônica Brasil_PT'!D60</f>
        <v>42643</v>
      </c>
      <c r="E60" s="81">
        <f>'Proventos_Telefônica Brasil_PT'!E60</f>
        <v>650</v>
      </c>
      <c r="F60" s="81">
        <f>'Proventos_Telefônica Brasil_PT'!F60</f>
        <v>552.5</v>
      </c>
      <c r="G60" s="5" t="str">
        <f>IF('Proventos_Telefônica Brasil_PT'!G60="ON","Common","Preferred")</f>
        <v>Common</v>
      </c>
      <c r="H60" s="6">
        <f>'Proventos_Telefônica Brasil_PT'!H60</f>
        <v>0.36098516294</v>
      </c>
      <c r="I60" s="6">
        <f>'Proventos_Telefônica Brasil_PT'!I60</f>
        <v>0.3068373885</v>
      </c>
      <c r="J60" s="85">
        <f>'Proventos_Telefônica Brasil_PT'!J60</f>
        <v>42969</v>
      </c>
    </row>
    <row r="61" spans="2:10" ht="14.25" customHeight="1">
      <c r="B61" s="23" t="s">
        <v>20</v>
      </c>
      <c r="C61" s="85"/>
      <c r="D61" s="85"/>
      <c r="E61" s="81"/>
      <c r="F61" s="81"/>
      <c r="G61" s="5" t="str">
        <f>IF('Proventos_Telefônica Brasil_PT'!G61="ON","Common","Preferred")</f>
        <v>Preferred</v>
      </c>
      <c r="H61" s="6">
        <f>'Proventos_Telefônica Brasil_PT'!H61</f>
        <v>0.39708367924</v>
      </c>
      <c r="I61" s="6">
        <f>'Proventos_Telefônica Brasil_PT'!I61</f>
        <v>0.33752112735</v>
      </c>
      <c r="J61" s="85"/>
    </row>
    <row r="62" spans="2:10" ht="14.25" customHeight="1">
      <c r="B62" s="24" t="str">
        <f>IF('Proventos_Telefônica Brasil_PT'!B62="JSCP","IOC","Dividends")</f>
        <v>IOC</v>
      </c>
      <c r="C62" s="86">
        <f>'Proventos_Telefônica Brasil_PT'!C62</f>
        <v>42538</v>
      </c>
      <c r="D62" s="86">
        <f>'Proventos_Telefônica Brasil_PT'!D62</f>
        <v>42551</v>
      </c>
      <c r="E62" s="70">
        <f>'Proventos_Telefônica Brasil_PT'!E62</f>
        <v>161</v>
      </c>
      <c r="F62" s="70">
        <f>'Proventos_Telefônica Brasil_PT'!F62</f>
        <v>136.85</v>
      </c>
      <c r="G62" s="22" t="str">
        <f>IF('Proventos_Telefônica Brasil_PT'!G62="ON","Common","Preferred")</f>
        <v>Common</v>
      </c>
      <c r="H62" s="4">
        <f>'Proventos_Telefônica Brasil_PT'!H62</f>
        <v>0.08941324805</v>
      </c>
      <c r="I62" s="4">
        <f>'Proventos_Telefônica Brasil_PT'!I62</f>
        <v>0.07600126084</v>
      </c>
      <c r="J62" s="86">
        <f>'Proventos_Telefônica Brasil_PT'!J62</f>
        <v>42969</v>
      </c>
    </row>
    <row r="63" spans="2:10" ht="14.25" customHeight="1">
      <c r="B63" s="24" t="s">
        <v>21</v>
      </c>
      <c r="C63" s="86"/>
      <c r="D63" s="86"/>
      <c r="E63" s="70"/>
      <c r="F63" s="70"/>
      <c r="G63" s="22" t="str">
        <f>IF('Proventos_Telefônica Brasil_PT'!G63="ON","Common","Preferred")</f>
        <v>Preferred</v>
      </c>
      <c r="H63" s="4">
        <f>'Proventos_Telefônica Brasil_PT'!H63</f>
        <v>0.09835457285</v>
      </c>
      <c r="I63" s="4">
        <f>'Proventos_Telefônica Brasil_PT'!I63</f>
        <v>0.08360138692</v>
      </c>
      <c r="J63" s="86"/>
    </row>
    <row r="64" spans="2:10" ht="14.25" customHeight="1">
      <c r="B64" s="20" t="str">
        <f>IF('Proventos_Telefônica Brasil_PT'!B64="JSCP","IOC","Dividends")</f>
        <v>IOC</v>
      </c>
      <c r="C64" s="85">
        <f>'Proventos_Telefônica Brasil_PT'!C64</f>
        <v>42478</v>
      </c>
      <c r="D64" s="85">
        <f>'Proventos_Telefônica Brasil_PT'!D64</f>
        <v>42489</v>
      </c>
      <c r="E64" s="81">
        <f>'Proventos_Telefônica Brasil_PT'!E64</f>
        <v>220</v>
      </c>
      <c r="F64" s="81">
        <f>'Proventos_Telefônica Brasil_PT'!F64</f>
        <v>187</v>
      </c>
      <c r="G64" s="5" t="str">
        <f>IF('Proventos_Telefônica Brasil_PT'!G64="ON","Common","Preferred")</f>
        <v>Common</v>
      </c>
      <c r="H64" s="6">
        <f>'Proventos_Telefônica Brasil_PT'!H64</f>
        <v>0.12217959361</v>
      </c>
      <c r="I64" s="6">
        <f>'Proventos_Telefônica Brasil_PT'!I64</f>
        <v>0.10385265457</v>
      </c>
      <c r="J64" s="85">
        <f>'Proventos_Telefônica Brasil_PT'!J64</f>
        <v>42969</v>
      </c>
    </row>
    <row r="65" spans="2:10" ht="14.25" customHeight="1">
      <c r="B65" s="23" t="s">
        <v>22</v>
      </c>
      <c r="C65" s="85"/>
      <c r="D65" s="85"/>
      <c r="E65" s="81"/>
      <c r="F65" s="81"/>
      <c r="G65" s="5" t="str">
        <f>IF('Proventos_Telefônica Brasil_PT'!G65="ON","Common","Preferred")</f>
        <v>Preferred</v>
      </c>
      <c r="H65" s="6">
        <f>'Proventos_Telefônica Brasil_PT'!H65</f>
        <v>0.13439755297</v>
      </c>
      <c r="I65" s="6">
        <f>'Proventos_Telefônica Brasil_PT'!I65</f>
        <v>0.11423792003</v>
      </c>
      <c r="J65" s="85"/>
    </row>
    <row r="66" spans="2:10" ht="14.25" customHeight="1">
      <c r="B66" s="24" t="str">
        <f>IF('Proventos_Telefônica Brasil_PT'!B66="JSCP","IOC","Dividends")</f>
        <v>IOC</v>
      </c>
      <c r="C66" s="86">
        <f>'Proventos_Telefônica Brasil_PT'!C66</f>
        <v>42447</v>
      </c>
      <c r="D66" s="86">
        <f>'Proventos_Telefônica Brasil_PT'!D66</f>
        <v>42460</v>
      </c>
      <c r="E66" s="70">
        <f>'Proventos_Telefônica Brasil_PT'!E66</f>
        <v>337</v>
      </c>
      <c r="F66" s="70">
        <f>'Proventos_Telefônica Brasil_PT'!F66</f>
        <v>286.45</v>
      </c>
      <c r="G66" s="22" t="str">
        <f>IF('Proventos_Telefônica Brasil_PT'!G66="ON","Common","Preferred")</f>
        <v>Common</v>
      </c>
      <c r="H66" s="4">
        <f>'Proventos_Telefônica Brasil_PT'!H66</f>
        <v>0.18715692294</v>
      </c>
      <c r="I66" s="4">
        <f>'Proventos_Telefônica Brasil_PT'!I66</f>
        <v>0.1590833845</v>
      </c>
      <c r="J66" s="86">
        <f>'Proventos_Telefônica Brasil_PT'!J66</f>
        <v>42969</v>
      </c>
    </row>
    <row r="67" spans="2:15" ht="14.25" customHeight="1">
      <c r="B67" s="24" t="s">
        <v>23</v>
      </c>
      <c r="C67" s="86"/>
      <c r="D67" s="86"/>
      <c r="E67" s="70"/>
      <c r="F67" s="70"/>
      <c r="G67" s="22" t="str">
        <f>IF('Proventos_Telefônica Brasil_PT'!G67="ON","Common","Preferred")</f>
        <v>Preferred</v>
      </c>
      <c r="H67" s="4">
        <f>'Proventos_Telefônica Brasil_PT'!H67</f>
        <v>0.20587261524</v>
      </c>
      <c r="I67" s="4">
        <f>'Proventos_Telefônica Brasil_PT'!I67</f>
        <v>0.17499172295</v>
      </c>
      <c r="J67" s="86"/>
      <c r="M67" s="29"/>
      <c r="N67" s="30"/>
      <c r="O67" s="30"/>
    </row>
    <row r="68" spans="2:15" ht="14.25" customHeight="1">
      <c r="B68" s="20" t="str">
        <f>IF('Proventos_Telefônica Brasil_PT'!B68="JSCP","IOC","Dividends")</f>
        <v>IOC</v>
      </c>
      <c r="C68" s="85">
        <f>'Proventos_Telefônica Brasil_PT'!C68</f>
        <v>42419</v>
      </c>
      <c r="D68" s="85">
        <f>'Proventos_Telefônica Brasil_PT'!D68</f>
        <v>42429</v>
      </c>
      <c r="E68" s="81">
        <f>'Proventos_Telefônica Brasil_PT'!E68</f>
        <v>200</v>
      </c>
      <c r="F68" s="81">
        <f>'Proventos_Telefônica Brasil_PT'!F68</f>
        <v>170</v>
      </c>
      <c r="G68" s="5" t="str">
        <f>IF('Proventos_Telefônica Brasil_PT'!G68="ON","Common","Preferred")</f>
        <v>Common</v>
      </c>
      <c r="H68" s="6">
        <f>'Proventos_Telefônica Brasil_PT'!H68</f>
        <v>0.11107235782</v>
      </c>
      <c r="I68" s="6">
        <f>'Proventos_Telefônica Brasil_PT'!I68</f>
        <v>0.09441150415</v>
      </c>
      <c r="J68" s="85">
        <f>'Proventos_Telefônica Brasil_PT'!J68</f>
        <v>42969</v>
      </c>
      <c r="M68" s="29"/>
      <c r="N68" s="30"/>
      <c r="O68" s="30"/>
    </row>
    <row r="69" spans="2:15" ht="14.25" customHeight="1">
      <c r="B69" s="23" t="s">
        <v>24</v>
      </c>
      <c r="C69" s="85"/>
      <c r="D69" s="85"/>
      <c r="E69" s="81"/>
      <c r="F69" s="81"/>
      <c r="G69" s="5" t="str">
        <f>IF('Proventos_Telefônica Brasil_PT'!G69="ON","Common","Preferred")</f>
        <v>Preferred</v>
      </c>
      <c r="H69" s="6">
        <f>'Proventos_Telefônica Brasil_PT'!H69</f>
        <v>0.12217959361</v>
      </c>
      <c r="I69" s="6">
        <f>'Proventos_Telefônica Brasil_PT'!I69</f>
        <v>0.10385265457</v>
      </c>
      <c r="J69" s="85"/>
      <c r="M69" s="29"/>
      <c r="N69" s="30"/>
      <c r="O69" s="30"/>
    </row>
    <row r="70" spans="2:15" ht="14.25" customHeight="1" collapsed="1">
      <c r="B70" s="52"/>
      <c r="C70" s="52"/>
      <c r="D70" s="52"/>
      <c r="E70" s="52"/>
      <c r="F70" s="52"/>
      <c r="G70" s="52"/>
      <c r="H70" s="52"/>
      <c r="I70" s="52"/>
      <c r="J70" s="52"/>
      <c r="M70" s="29"/>
      <c r="N70" s="30"/>
      <c r="O70" s="30"/>
    </row>
    <row r="71" spans="2:15" ht="14.25" customHeight="1">
      <c r="B71" s="68">
        <v>2015</v>
      </c>
      <c r="C71" s="68" t="s">
        <v>3</v>
      </c>
      <c r="D71" s="68" t="s">
        <v>4</v>
      </c>
      <c r="E71" s="68" t="s">
        <v>59</v>
      </c>
      <c r="F71" s="68" t="s">
        <v>58</v>
      </c>
      <c r="G71" s="68" t="s">
        <v>57</v>
      </c>
      <c r="H71" s="68" t="s">
        <v>60</v>
      </c>
      <c r="I71" s="68" t="s">
        <v>61</v>
      </c>
      <c r="J71" s="68" t="s">
        <v>72</v>
      </c>
      <c r="M71" s="29"/>
      <c r="N71" s="30"/>
      <c r="O71" s="30"/>
    </row>
    <row r="72" spans="2:15" ht="14.25" customHeight="1">
      <c r="B72" s="69"/>
      <c r="C72" s="69"/>
      <c r="D72" s="69"/>
      <c r="E72" s="69"/>
      <c r="F72" s="69"/>
      <c r="G72" s="69"/>
      <c r="H72" s="69"/>
      <c r="I72" s="69"/>
      <c r="J72" s="69"/>
      <c r="M72" s="29"/>
      <c r="N72" s="30"/>
      <c r="O72" s="30"/>
    </row>
    <row r="73" spans="2:15" ht="14.25" customHeight="1">
      <c r="B73" s="24" t="str">
        <f>IF('Proventos_Telefônica Brasil_PT'!B73="JSCP","IOC","Dividends")</f>
        <v>Dividends</v>
      </c>
      <c r="C73" s="86">
        <f>'Proventos_Telefônica Brasil_PT'!C73</f>
        <v>42488</v>
      </c>
      <c r="D73" s="86">
        <f>'Proventos_Telefônica Brasil_PT'!D73</f>
        <v>42488</v>
      </c>
      <c r="E73" s="70">
        <f>'Proventos_Telefônica Brasil_PT'!E73</f>
        <v>1287.22338535</v>
      </c>
      <c r="F73" s="70">
        <f>'Proventos_Telefônica Brasil_PT'!F73</f>
        <v>1287.22338535</v>
      </c>
      <c r="G73" s="22" t="str">
        <f>IF('Proventos_Telefônica Brasil_PT'!G73="ON","Common","Preferred")</f>
        <v>Common</v>
      </c>
      <c r="H73" s="4">
        <f>'Proventos_Telefônica Brasil_PT'!H73</f>
        <v>0.7148746823218244</v>
      </c>
      <c r="I73" s="4">
        <f>'Proventos_Telefônica Brasil_PT'!I73</f>
        <v>0.7148746823218244</v>
      </c>
      <c r="J73" s="86">
        <f>'Proventos_Telefônica Brasil_PT'!J73</f>
        <v>42717</v>
      </c>
      <c r="M73" s="29"/>
      <c r="N73" s="30"/>
      <c r="O73" s="30"/>
    </row>
    <row r="74" spans="2:15" ht="14.25" customHeight="1">
      <c r="B74" s="24" t="s">
        <v>32</v>
      </c>
      <c r="C74" s="86"/>
      <c r="D74" s="86"/>
      <c r="E74" s="70"/>
      <c r="F74" s="70"/>
      <c r="G74" s="22" t="str">
        <f>IF('Proventos_Telefônica Brasil_PT'!G74="ON","Common","Preferred")</f>
        <v>Preferred</v>
      </c>
      <c r="H74" s="4">
        <f>'Proventos_Telefônica Brasil_PT'!H74</f>
        <v>0.7863621505540068</v>
      </c>
      <c r="I74" s="4">
        <f>'Proventos_Telefônica Brasil_PT'!I74</f>
        <v>0.7863621505540068</v>
      </c>
      <c r="J74" s="86"/>
      <c r="M74" s="29"/>
      <c r="N74" s="30"/>
      <c r="O74" s="30"/>
    </row>
    <row r="75" spans="2:15" ht="14.25" customHeight="1">
      <c r="B75" s="20" t="str">
        <f>IF('Proventos_Telefônica Brasil_PT'!B75="JSCP","IOC","Dividends")</f>
        <v>IOC</v>
      </c>
      <c r="C75" s="85">
        <f>'Proventos_Telefônica Brasil_PT'!C75</f>
        <v>42355</v>
      </c>
      <c r="D75" s="85">
        <f>'Proventos_Telefônica Brasil_PT'!D75</f>
        <v>42368</v>
      </c>
      <c r="E75" s="81">
        <f>'Proventos_Telefônica Brasil_PT'!E75</f>
        <v>302.9</v>
      </c>
      <c r="F75" s="81">
        <f>'Proventos_Telefônica Brasil_PT'!F75</f>
        <v>257.465</v>
      </c>
      <c r="G75" s="5" t="str">
        <f>IF('Proventos_Telefônica Brasil_PT'!G75="ON","Common","Preferred")</f>
        <v>Common</v>
      </c>
      <c r="H75" s="6">
        <f>'Proventos_Telefônica Brasil_PT'!H75</f>
        <v>0.16823296997</v>
      </c>
      <c r="I75" s="6">
        <f>'Proventos_Telefônica Brasil_PT'!I75</f>
        <v>0.14299802448</v>
      </c>
      <c r="J75" s="85">
        <f>'Proventos_Telefônica Brasil_PT'!J75</f>
        <v>42717</v>
      </c>
      <c r="M75" s="29"/>
      <c r="N75" s="30"/>
      <c r="O75" s="30"/>
    </row>
    <row r="76" spans="2:15" ht="14.25" customHeight="1">
      <c r="B76" s="20" t="s">
        <v>33</v>
      </c>
      <c r="C76" s="85"/>
      <c r="D76" s="85"/>
      <c r="E76" s="81"/>
      <c r="F76" s="81"/>
      <c r="G76" s="5" t="str">
        <f>IF('Proventos_Telefônica Brasil_PT'!G76="ON","Common","Preferred")</f>
        <v>Preferred</v>
      </c>
      <c r="H76" s="6">
        <f>'Proventos_Telefônica Brasil_PT'!H76</f>
        <v>0.18505626697</v>
      </c>
      <c r="I76" s="6">
        <f>'Proventos_Telefônica Brasil_PT'!I76</f>
        <v>0.15729782693</v>
      </c>
      <c r="J76" s="85"/>
      <c r="M76" s="29"/>
      <c r="N76" s="30"/>
      <c r="O76" s="30"/>
    </row>
    <row r="77" spans="2:15" ht="14.25" customHeight="1">
      <c r="B77" s="24" t="str">
        <f>IF('Proventos_Telefônica Brasil_PT'!B77="JSCP","IOC","Dividends")</f>
        <v>IOC</v>
      </c>
      <c r="C77" s="86">
        <f>'Proventos_Telefônica Brasil_PT'!C77</f>
        <v>42327</v>
      </c>
      <c r="D77" s="86">
        <f>'Proventos_Telefônica Brasil_PT'!D77</f>
        <v>42338</v>
      </c>
      <c r="E77" s="70">
        <f>'Proventos_Telefônica Brasil_PT'!E77</f>
        <v>235</v>
      </c>
      <c r="F77" s="70">
        <f>'Proventos_Telefônica Brasil_PT'!F77</f>
        <v>199.75</v>
      </c>
      <c r="G77" s="22" t="str">
        <f>IF('Proventos_Telefônica Brasil_PT'!G77="ON","Common","Preferred")</f>
        <v>Common</v>
      </c>
      <c r="H77" s="4">
        <f>'Proventos_Telefônica Brasil_PT'!H77</f>
        <v>0.13051002045</v>
      </c>
      <c r="I77" s="4">
        <f>'Proventos_Telefônica Brasil_PT'!I77</f>
        <v>0.110933517382</v>
      </c>
      <c r="J77" s="86">
        <f>'Proventos_Telefônica Brasil_PT'!J77</f>
        <v>42717</v>
      </c>
      <c r="M77" s="29"/>
      <c r="N77" s="30"/>
      <c r="O77" s="30"/>
    </row>
    <row r="78" spans="2:15" ht="14.25" customHeight="1">
      <c r="B78" s="24" t="s">
        <v>35</v>
      </c>
      <c r="C78" s="86"/>
      <c r="D78" s="86"/>
      <c r="E78" s="70"/>
      <c r="F78" s="70"/>
      <c r="G78" s="22" t="str">
        <f>IF('Proventos_Telefônica Brasil_PT'!G78="ON","Common","Preferred")</f>
        <v>Preferred</v>
      </c>
      <c r="H78" s="4">
        <f>'Proventos_Telefônica Brasil_PT'!H78</f>
        <v>0.143561022495</v>
      </c>
      <c r="I78" s="4">
        <f>'Proventos_Telefônica Brasil_PT'!I78</f>
        <v>0.12202686912</v>
      </c>
      <c r="J78" s="86"/>
      <c r="M78" s="29"/>
      <c r="N78" s="30"/>
      <c r="O78" s="30"/>
    </row>
    <row r="79" spans="2:15" ht="14.25" customHeight="1">
      <c r="B79" s="20" t="str">
        <f>IF('Proventos_Telefônica Brasil_PT'!B79="JSCP","IOC","Dividends")</f>
        <v>IOC</v>
      </c>
      <c r="C79" s="85">
        <f>'Proventos_Telefônica Brasil_PT'!C79</f>
        <v>42296</v>
      </c>
      <c r="D79" s="85">
        <f>'Proventos_Telefônica Brasil_PT'!D79</f>
        <v>42307</v>
      </c>
      <c r="E79" s="81">
        <f>'Proventos_Telefônica Brasil_PT'!E79</f>
        <v>88</v>
      </c>
      <c r="F79" s="81">
        <f>'Proventos_Telefônica Brasil_PT'!F79</f>
        <v>74.8</v>
      </c>
      <c r="G79" s="5" t="str">
        <f>IF('Proventos_Telefônica Brasil_PT'!G79="ON","Common","Preferred")</f>
        <v>Common</v>
      </c>
      <c r="H79" s="6">
        <f>'Proventos_Telefônica Brasil_PT'!H79</f>
        <v>0.048871837445</v>
      </c>
      <c r="I79" s="6">
        <f>'Proventos_Telefônica Brasil_PT'!I79</f>
        <v>0.041541061828</v>
      </c>
      <c r="J79" s="85">
        <f>'Proventos_Telefônica Brasil_PT'!J79</f>
        <v>42717</v>
      </c>
      <c r="M79" s="29"/>
      <c r="N79" s="30"/>
      <c r="O79" s="30"/>
    </row>
    <row r="80" spans="2:15" ht="14.25" customHeight="1">
      <c r="B80" s="20" t="s">
        <v>34</v>
      </c>
      <c r="C80" s="85"/>
      <c r="D80" s="85"/>
      <c r="E80" s="81"/>
      <c r="F80" s="81"/>
      <c r="G80" s="5" t="str">
        <f>IF('Proventos_Telefônica Brasil_PT'!G80="ON","Common","Preferred")</f>
        <v>Preferred</v>
      </c>
      <c r="H80" s="6">
        <f>'Proventos_Telefônica Brasil_PT'!H80</f>
        <v>0.05375902119</v>
      </c>
      <c r="I80" s="6">
        <f>'Proventos_Telefônica Brasil_PT'!I80</f>
        <v>0.045695168011</v>
      </c>
      <c r="J80" s="85"/>
      <c r="M80" s="29"/>
      <c r="N80" s="30"/>
      <c r="O80" s="30"/>
    </row>
    <row r="81" spans="2:15" ht="14.25" customHeight="1">
      <c r="B81" s="24" t="str">
        <f>IF('Proventos_Telefônica Brasil_PT'!B81="JSCP","IOC","Dividends")</f>
        <v>IOC</v>
      </c>
      <c r="C81" s="86">
        <f>'Proventos_Telefônica Brasil_PT'!C81</f>
        <v>42265</v>
      </c>
      <c r="D81" s="86">
        <f>'Proventos_Telefônica Brasil_PT'!D81</f>
        <v>42277</v>
      </c>
      <c r="E81" s="70">
        <f>'Proventos_Telefônica Brasil_PT'!E81</f>
        <v>147</v>
      </c>
      <c r="F81" s="70">
        <f>'Proventos_Telefônica Brasil_PT'!F81</f>
        <v>124.95</v>
      </c>
      <c r="G81" s="22" t="str">
        <f>IF('Proventos_Telefônica Brasil_PT'!G81="ON","Common","Preferred")</f>
        <v>Common</v>
      </c>
      <c r="H81" s="4">
        <f>'Proventos_Telefônica Brasil_PT'!H81</f>
        <v>0.081638183005</v>
      </c>
      <c r="I81" s="4">
        <f>'Proventos_Telefônica Brasil_PT'!I81</f>
        <v>0.06939245555425</v>
      </c>
      <c r="J81" s="86">
        <f>'Proventos_Telefônica Brasil_PT'!J81</f>
        <v>42717</v>
      </c>
      <c r="M81" s="29"/>
      <c r="N81" s="30"/>
      <c r="O81" s="30"/>
    </row>
    <row r="82" spans="2:15" ht="14.25" customHeight="1">
      <c r="B82" s="24" t="s">
        <v>34</v>
      </c>
      <c r="C82" s="86"/>
      <c r="D82" s="86"/>
      <c r="E82" s="70"/>
      <c r="F82" s="70"/>
      <c r="G82" s="22" t="str">
        <f>IF('Proventos_Telefônica Brasil_PT'!G82="ON","Common","Preferred")</f>
        <v>Preferred</v>
      </c>
      <c r="H82" s="4">
        <f>'Proventos_Telefônica Brasil_PT'!H82</f>
        <v>0.089802001305</v>
      </c>
      <c r="I82" s="4">
        <f>'Proventos_Telefônica Brasil_PT'!I82</f>
        <v>0.07633170110925</v>
      </c>
      <c r="J82" s="86"/>
      <c r="M82" s="29"/>
      <c r="N82" s="30"/>
      <c r="O82" s="30"/>
    </row>
    <row r="83" spans="2:15" ht="14.25" customHeight="1">
      <c r="B83" s="20" t="str">
        <f>IF('Proventos_Telefônica Brasil_PT'!B83="JSCP","IOC","Dividends")</f>
        <v>IOC</v>
      </c>
      <c r="C83" s="85">
        <f>'Proventos_Telefônica Brasil_PT'!C83</f>
        <v>42236</v>
      </c>
      <c r="D83" s="85">
        <f>'Proventos_Telefônica Brasil_PT'!D83</f>
        <v>42247</v>
      </c>
      <c r="E83" s="81">
        <f>'Proventos_Telefônica Brasil_PT'!E83</f>
        <v>237</v>
      </c>
      <c r="F83" s="81">
        <f>'Proventos_Telefônica Brasil_PT'!F83</f>
        <v>201.45</v>
      </c>
      <c r="G83" s="5" t="str">
        <f>IF('Proventos_Telefônica Brasil_PT'!G83="ON","Common","Preferred")</f>
        <v>Common</v>
      </c>
      <c r="H83" s="6">
        <f>'Proventos_Telefônica Brasil_PT'!H83</f>
        <v>0.131620744028</v>
      </c>
      <c r="I83" s="6">
        <f>'Proventos_Telefônica Brasil_PT'!I83</f>
        <v>0.111877632423</v>
      </c>
      <c r="J83" s="85">
        <f>'Proventos_Telefônica Brasil_PT'!J83</f>
        <v>42605</v>
      </c>
      <c r="M83" s="91"/>
      <c r="N83" s="91"/>
      <c r="O83" s="91"/>
    </row>
    <row r="84" spans="2:10" ht="14.25" customHeight="1">
      <c r="B84" s="20" t="s">
        <v>36</v>
      </c>
      <c r="C84" s="85"/>
      <c r="D84" s="85"/>
      <c r="E84" s="81"/>
      <c r="F84" s="81"/>
      <c r="G84" s="5" t="str">
        <f>IF('Proventos_Telefônica Brasil_PT'!G84="ON","Common","Preferred")</f>
        <v>Preferred</v>
      </c>
      <c r="H84" s="6">
        <f>'Proventos_Telefônica Brasil_PT'!H84</f>
        <v>0.144782818431</v>
      </c>
      <c r="I84" s="6">
        <f>'Proventos_Telefônica Brasil_PT'!I84</f>
        <v>0.123065395666</v>
      </c>
      <c r="J84" s="85"/>
    </row>
    <row r="85" spans="2:10" ht="14.25" customHeight="1">
      <c r="B85" s="24" t="str">
        <f>IF('Proventos_Telefônica Brasil_PT'!B85="JSCP","IOC","Dividends")</f>
        <v>IOC</v>
      </c>
      <c r="C85" s="86">
        <f>'Proventos_Telefônica Brasil_PT'!C85</f>
        <v>42205</v>
      </c>
      <c r="D85" s="86">
        <f>'Proventos_Telefônica Brasil_PT'!D85</f>
        <v>42216</v>
      </c>
      <c r="E85" s="70">
        <f>'Proventos_Telefônica Brasil_PT'!E85</f>
        <v>221</v>
      </c>
      <c r="F85" s="70">
        <f>'Proventos_Telefônica Brasil_PT'!F85</f>
        <v>187.85</v>
      </c>
      <c r="G85" s="22" t="str">
        <f>IF('Proventos_Telefônica Brasil_PT'!G85="ON","Common","Preferred")</f>
        <v>Common</v>
      </c>
      <c r="H85" s="4">
        <f>'Proventos_Telefônica Brasil_PT'!H85</f>
        <v>0.122734955402</v>
      </c>
      <c r="I85" s="4">
        <f>'Proventos_Telefônica Brasil_PT'!I85</f>
        <v>0.104324712092</v>
      </c>
      <c r="J85" s="86">
        <f>'Proventos_Telefônica Brasil_PT'!J85</f>
        <v>42605</v>
      </c>
    </row>
    <row r="86" spans="2:10" ht="14.25" customHeight="1">
      <c r="B86" s="24" t="s">
        <v>37</v>
      </c>
      <c r="C86" s="86"/>
      <c r="D86" s="86"/>
      <c r="E86" s="70"/>
      <c r="F86" s="70"/>
      <c r="G86" s="22" t="str">
        <f>IF('Proventos_Telefônica Brasil_PT'!G86="ON","Common","Preferred")</f>
        <v>Preferred</v>
      </c>
      <c r="H86" s="4">
        <f>'Proventos_Telefônica Brasil_PT'!H86</f>
        <v>0.135008450942</v>
      </c>
      <c r="I86" s="4">
        <f>'Proventos_Telefônica Brasil_PT'!I86</f>
        <v>0.114757183301</v>
      </c>
      <c r="J86" s="86"/>
    </row>
    <row r="87" spans="2:10" ht="14.25" customHeight="1">
      <c r="B87" s="20" t="str">
        <f>IF('Proventos_Telefônica Brasil_PT'!B87="JSCP","IOC","Dividends")</f>
        <v>Dividends</v>
      </c>
      <c r="C87" s="85">
        <f>'Proventos_Telefônica Brasil_PT'!C87</f>
        <v>42136</v>
      </c>
      <c r="D87" s="85">
        <f>'Proventos_Telefônica Brasil_PT'!D87</f>
        <v>42149</v>
      </c>
      <c r="E87" s="81">
        <f>'Proventos_Telefônica Brasil_PT'!E87</f>
        <v>270</v>
      </c>
      <c r="F87" s="81">
        <f>'Proventos_Telefônica Brasil_PT'!F87</f>
        <v>270</v>
      </c>
      <c r="G87" s="5" t="str">
        <f>IF('Proventos_Telefônica Brasil_PT'!G87="ON","Common","Preferred")</f>
        <v>Common</v>
      </c>
      <c r="H87" s="6">
        <f>'Proventos_Telefônica Brasil_PT'!H87</f>
        <v>0.170178573168</v>
      </c>
      <c r="I87" s="6">
        <f>'Proventos_Telefônica Brasil_PT'!I87</f>
        <v>0.170178573168</v>
      </c>
      <c r="J87" s="85">
        <f>'Proventos_Telefônica Brasil_PT'!J87</f>
        <v>42605</v>
      </c>
    </row>
    <row r="88" spans="2:15" ht="14.25" customHeight="1">
      <c r="B88" s="20" t="s">
        <v>38</v>
      </c>
      <c r="C88" s="85"/>
      <c r="D88" s="85"/>
      <c r="E88" s="81"/>
      <c r="F88" s="81"/>
      <c r="G88" s="5" t="str">
        <f>IF('Proventos_Telefônica Brasil_PT'!G88="ON","Common","Preferred")</f>
        <v>Preferred</v>
      </c>
      <c r="H88" s="6">
        <f>'Proventos_Telefônica Brasil_PT'!H88</f>
        <v>0.187196430485</v>
      </c>
      <c r="I88" s="6">
        <f>'Proventos_Telefônica Brasil_PT'!I88</f>
        <v>0.187196430485</v>
      </c>
      <c r="J88" s="85"/>
      <c r="M88" s="29"/>
      <c r="N88" s="30"/>
      <c r="O88" s="30"/>
    </row>
    <row r="89" spans="2:10" ht="14.25" customHeight="1">
      <c r="B89" s="24" t="str">
        <f>IF('Proventos_Telefônica Brasil_PT'!B89="JSCP","IOC","Dividends")</f>
        <v>IOC</v>
      </c>
      <c r="C89" s="86">
        <f>'Proventos_Telefônica Brasil_PT'!C89</f>
        <v>42136</v>
      </c>
      <c r="D89" s="86">
        <f>'Proventos_Telefônica Brasil_PT'!D89</f>
        <v>42149</v>
      </c>
      <c r="E89" s="70">
        <f>'Proventos_Telefônica Brasil_PT'!E89</f>
        <v>515</v>
      </c>
      <c r="F89" s="70">
        <f>'Proventos_Telefônica Brasil_PT'!F89</f>
        <v>437.75</v>
      </c>
      <c r="G89" s="22" t="str">
        <f>IF('Proventos_Telefônica Brasil_PT'!G89="ON","Common","Preferred")</f>
        <v>Common</v>
      </c>
      <c r="H89" s="4">
        <f>'Proventos_Telefônica Brasil_PT'!H89</f>
        <v>0.324599871044</v>
      </c>
      <c r="I89" s="4">
        <f>'Proventos_Telefônica Brasil_PT'!I89</f>
        <v>0.275909890388</v>
      </c>
      <c r="J89" s="86">
        <f>'Proventos_Telefônica Brasil_PT'!J89</f>
        <v>42605</v>
      </c>
    </row>
    <row r="90" spans="2:10" ht="14.25" customHeight="1">
      <c r="B90" s="24" t="s">
        <v>38</v>
      </c>
      <c r="C90" s="86"/>
      <c r="D90" s="86"/>
      <c r="E90" s="70"/>
      <c r="F90" s="70"/>
      <c r="G90" s="22" t="str">
        <f>IF('Proventos_Telefônica Brasil_PT'!G90="ON","Common","Preferred")</f>
        <v>Preferred</v>
      </c>
      <c r="H90" s="4">
        <f>'Proventos_Telefônica Brasil_PT'!H90</f>
        <v>0.357059858148</v>
      </c>
      <c r="I90" s="4">
        <f>'Proventos_Telefônica Brasil_PT'!I90</f>
        <v>0.303500879426</v>
      </c>
      <c r="J90" s="86"/>
    </row>
    <row r="91" spans="2:10" ht="14.25" customHeight="1" collapsed="1">
      <c r="B91" s="52"/>
      <c r="C91" s="52"/>
      <c r="D91" s="52"/>
      <c r="E91" s="52"/>
      <c r="F91" s="52"/>
      <c r="G91" s="52"/>
      <c r="H91" s="52"/>
      <c r="I91" s="52"/>
      <c r="J91" s="52"/>
    </row>
    <row r="92" spans="2:10" ht="14.25" customHeight="1">
      <c r="B92" s="68">
        <v>2014</v>
      </c>
      <c r="C92" s="68" t="s">
        <v>3</v>
      </c>
      <c r="D92" s="68" t="s">
        <v>4</v>
      </c>
      <c r="E92" s="68" t="s">
        <v>59</v>
      </c>
      <c r="F92" s="68" t="s">
        <v>58</v>
      </c>
      <c r="G92" s="68" t="s">
        <v>57</v>
      </c>
      <c r="H92" s="68" t="s">
        <v>60</v>
      </c>
      <c r="I92" s="68" t="s">
        <v>61</v>
      </c>
      <c r="J92" s="68" t="s">
        <v>72</v>
      </c>
    </row>
    <row r="93" spans="2:10" ht="14.25" customHeight="1">
      <c r="B93" s="69"/>
      <c r="C93" s="69"/>
      <c r="D93" s="69"/>
      <c r="E93" s="69"/>
      <c r="F93" s="69"/>
      <c r="G93" s="69"/>
      <c r="H93" s="69"/>
      <c r="I93" s="69"/>
      <c r="J93" s="69"/>
    </row>
    <row r="94" spans="2:10" ht="14.25" customHeight="1">
      <c r="B94" s="20" t="str">
        <f>IF('Proventos_Telefônica Brasil_PT'!B94="JSCP","IOC","Dividends")</f>
        <v>Dividends</v>
      </c>
      <c r="C94" s="85">
        <f>'Proventos_Telefônica Brasil_PT'!C94</f>
        <v>42103</v>
      </c>
      <c r="D94" s="85">
        <f>'Proventos_Telefônica Brasil_PT'!D94</f>
        <v>42103</v>
      </c>
      <c r="E94" s="81">
        <f>'Proventos_Telefônica Brasil_PT'!E94</f>
        <v>18.59186908</v>
      </c>
      <c r="F94" s="81">
        <f>'Proventos_Telefônica Brasil_PT'!F94</f>
        <v>18.59186908</v>
      </c>
      <c r="G94" s="5" t="str">
        <f>IF('Proventos_Telefônica Brasil_PT'!G94="ON","Common","Preferred")</f>
        <v>Common</v>
      </c>
      <c r="H94" s="6">
        <f>'Proventos_Telefônica Brasil_PT'!H94</f>
        <v>0.015526054057</v>
      </c>
      <c r="I94" s="6">
        <f>'Proventos_Telefônica Brasil_PT'!I94</f>
        <v>0.015526054057</v>
      </c>
      <c r="J94" s="85">
        <f>'Proventos_Telefônica Brasil_PT'!J94</f>
        <v>42347</v>
      </c>
    </row>
    <row r="95" spans="2:10" ht="14.25" customHeight="1">
      <c r="B95" s="20" t="s">
        <v>40</v>
      </c>
      <c r="C95" s="85"/>
      <c r="D95" s="85"/>
      <c r="E95" s="81"/>
      <c r="F95" s="81"/>
      <c r="G95" s="5" t="str">
        <f>IF('Proventos_Telefônica Brasil_PT'!G95="ON","Common","Preferred")</f>
        <v>Preferred</v>
      </c>
      <c r="H95" s="6">
        <f>'Proventos_Telefônica Brasil_PT'!H95</f>
        <v>0.017078659463</v>
      </c>
      <c r="I95" s="6">
        <f>'Proventos_Telefônica Brasil_PT'!I95</f>
        <v>0.017078659463</v>
      </c>
      <c r="J95" s="85"/>
    </row>
    <row r="96" spans="2:10" ht="14.25" customHeight="1">
      <c r="B96" s="24" t="str">
        <f>IF('Proventos_Telefônica Brasil_PT'!B96="JSCP","IOC","Dividends")</f>
        <v>Dividends</v>
      </c>
      <c r="C96" s="86">
        <f>'Proventos_Telefônica Brasil_PT'!C96</f>
        <v>42034</v>
      </c>
      <c r="D96" s="86">
        <f>'Proventos_Telefônica Brasil_PT'!D96</f>
        <v>42045</v>
      </c>
      <c r="E96" s="70">
        <f>'Proventos_Telefônica Brasil_PT'!E96</f>
        <v>1894.595</v>
      </c>
      <c r="F96" s="70">
        <f>'Proventos_Telefônica Brasil_PT'!F96</f>
        <v>1894.595</v>
      </c>
      <c r="G96" s="22" t="str">
        <f>IF('Proventos_Telefônica Brasil_PT'!G96="ON","Common","Preferred")</f>
        <v>Common</v>
      </c>
      <c r="H96" s="4">
        <f>'Proventos_Telefônica Brasil_PT'!H96</f>
        <v>1.5821746733000002</v>
      </c>
      <c r="I96" s="4">
        <f>'Proventos_Telefônica Brasil_PT'!I96</f>
        <v>1.5821746733000002</v>
      </c>
      <c r="J96" s="86">
        <f>'Proventos_Telefônica Brasil_PT'!J96</f>
        <v>42347</v>
      </c>
    </row>
    <row r="97" spans="2:10" ht="14.25" customHeight="1">
      <c r="B97" s="24" t="s">
        <v>40</v>
      </c>
      <c r="C97" s="86"/>
      <c r="D97" s="86"/>
      <c r="E97" s="70"/>
      <c r="F97" s="70"/>
      <c r="G97" s="22" t="str">
        <f>IF('Proventos_Telefônica Brasil_PT'!G97="ON","Common","Preferred")</f>
        <v>Preferred</v>
      </c>
      <c r="H97" s="4">
        <f>'Proventos_Telefônica Brasil_PT'!H97</f>
        <v>1.740392140629</v>
      </c>
      <c r="I97" s="4">
        <f>'Proventos_Telefônica Brasil_PT'!I97</f>
        <v>1.740392140629</v>
      </c>
      <c r="J97" s="86"/>
    </row>
    <row r="98" spans="2:10" ht="14.25" customHeight="1">
      <c r="B98" s="20" t="str">
        <f>IF('Proventos_Telefônica Brasil_PT'!B98="JSCP","IOC","Dividends")</f>
        <v>Dividends</v>
      </c>
      <c r="C98" s="85">
        <f>'Proventos_Telefônica Brasil_PT'!C98</f>
        <v>42034</v>
      </c>
      <c r="D98" s="85">
        <f>'Proventos_Telefônica Brasil_PT'!D98</f>
        <v>42045</v>
      </c>
      <c r="E98" s="81">
        <f>'Proventos_Telefônica Brasil_PT'!E98</f>
        <v>855.405</v>
      </c>
      <c r="F98" s="81">
        <f>'Proventos_Telefônica Brasil_PT'!F98</f>
        <v>855.405</v>
      </c>
      <c r="G98" s="5" t="str">
        <f>IF('Proventos_Telefônica Brasil_PT'!G98="ON","Common","Preferred")</f>
        <v>Common</v>
      </c>
      <c r="H98" s="6">
        <f>'Proventos_Telefônica Brasil_PT'!H98</f>
        <v>0.714347988046</v>
      </c>
      <c r="I98" s="6">
        <f>'Proventos_Telefônica Brasil_PT'!I98</f>
        <v>0.714347988046</v>
      </c>
      <c r="J98" s="85">
        <f>'Proventos_Telefônica Brasil_PT'!J98</f>
        <v>42167</v>
      </c>
    </row>
    <row r="99" spans="2:10" ht="14.25" customHeight="1">
      <c r="B99" s="20" t="s">
        <v>40</v>
      </c>
      <c r="C99" s="85"/>
      <c r="D99" s="85"/>
      <c r="E99" s="81"/>
      <c r="F99" s="81"/>
      <c r="G99" s="5" t="str">
        <f>IF('Proventos_Telefônica Brasil_PT'!G99="ON","Common","Preferred")</f>
        <v>Preferred</v>
      </c>
      <c r="H99" s="6">
        <f>'Proventos_Telefônica Brasil_PT'!H99</f>
        <v>0.785782786851</v>
      </c>
      <c r="I99" s="6">
        <f>'Proventos_Telefônica Brasil_PT'!I99</f>
        <v>0.785782786851</v>
      </c>
      <c r="J99" s="85"/>
    </row>
    <row r="100" spans="2:10" ht="14.25" customHeight="1">
      <c r="B100" s="24" t="str">
        <f>IF('Proventos_Telefônica Brasil_PT'!B100="JSCP","IOC","Dividends")</f>
        <v>IOC</v>
      </c>
      <c r="C100" s="86">
        <f>'Proventos_Telefônica Brasil_PT'!C100</f>
        <v>41991</v>
      </c>
      <c r="D100" s="86">
        <f>'Proventos_Telefônica Brasil_PT'!D100</f>
        <v>42003</v>
      </c>
      <c r="E100" s="70">
        <f>'Proventos_Telefônica Brasil_PT'!E100</f>
        <v>475.429</v>
      </c>
      <c r="F100" s="70">
        <f>'Proventos_Telefônica Brasil_PT'!F100</f>
        <v>404.11465</v>
      </c>
      <c r="G100" s="22" t="str">
        <f>IF('Proventos_Telefônica Brasil_PT'!G100="ON","Common","Preferred")</f>
        <v>Common</v>
      </c>
      <c r="H100" s="4">
        <f>'Proventos_Telefônica Brasil_PT'!H100</f>
        <v>0.397030353585</v>
      </c>
      <c r="I100" s="4">
        <f>'Proventos_Telefônica Brasil_PT'!I100</f>
        <v>0.337475800547</v>
      </c>
      <c r="J100" s="86">
        <f>'Proventos_Telefônica Brasil_PT'!J100</f>
        <v>42167</v>
      </c>
    </row>
    <row r="101" spans="2:10" ht="14.25" customHeight="1">
      <c r="B101" s="24" t="s">
        <v>40</v>
      </c>
      <c r="C101" s="86"/>
      <c r="D101" s="86"/>
      <c r="E101" s="70"/>
      <c r="F101" s="70"/>
      <c r="G101" s="22" t="str">
        <f>IF('Proventos_Telefônica Brasil_PT'!G101="ON","Common","Preferred")</f>
        <v>Preferred</v>
      </c>
      <c r="H101" s="4">
        <f>'Proventos_Telefônica Brasil_PT'!H101</f>
        <v>0.436733388944</v>
      </c>
      <c r="I101" s="4">
        <f>'Proventos_Telefônica Brasil_PT'!I101</f>
        <v>0.371223380602</v>
      </c>
      <c r="J101" s="86"/>
    </row>
    <row r="102" spans="2:10" ht="14.25" customHeight="1">
      <c r="B102" s="20" t="str">
        <f>IF('Proventos_Telefônica Brasil_PT'!B102="JSCP","IOC","Dividends")</f>
        <v>IOC</v>
      </c>
      <c r="C102" s="85">
        <f>'Proventos_Telefônica Brasil_PT'!C102</f>
        <v>41960</v>
      </c>
      <c r="D102" s="85">
        <f>'Proventos_Telefônica Brasil_PT'!D102</f>
        <v>41971</v>
      </c>
      <c r="E102" s="81">
        <f>'Proventos_Telefônica Brasil_PT'!E102</f>
        <v>463.247</v>
      </c>
      <c r="F102" s="81">
        <f>'Proventos_Telefônica Brasil_PT'!F102</f>
        <v>393.75995</v>
      </c>
      <c r="G102" s="5" t="str">
        <f>IF('Proventos_Telefônica Brasil_PT'!G102="ON","Common","Preferred")</f>
        <v>Common</v>
      </c>
      <c r="H102" s="6">
        <f>'Proventos_Telefônica Brasil_PT'!H102</f>
        <v>0.386857175745</v>
      </c>
      <c r="I102" s="6">
        <f>'Proventos_Telefônica Brasil_PT'!I102</f>
        <v>0.328828599383</v>
      </c>
      <c r="J102" s="85">
        <f>'Proventos_Telefônica Brasil_PT'!J102</f>
        <v>42167</v>
      </c>
    </row>
    <row r="103" spans="2:13" ht="14.25" customHeight="1">
      <c r="B103" s="20" t="s">
        <v>40</v>
      </c>
      <c r="C103" s="85"/>
      <c r="D103" s="85"/>
      <c r="E103" s="81"/>
      <c r="F103" s="81"/>
      <c r="G103" s="5" t="str">
        <f>IF('Proventos_Telefônica Brasil_PT'!G103="ON","Common","Preferred")</f>
        <v>Preferred</v>
      </c>
      <c r="H103" s="6">
        <f>'Proventos_Telefônica Brasil_PT'!H103</f>
        <v>0.42554289332</v>
      </c>
      <c r="I103" s="6">
        <f>'Proventos_Telefônica Brasil_PT'!I103</f>
        <v>0.361711459322</v>
      </c>
      <c r="J103" s="85"/>
      <c r="M103" s="31"/>
    </row>
    <row r="104" spans="2:13" ht="14.25" customHeight="1">
      <c r="B104" s="24" t="str">
        <f>IF('Proventos_Telefônica Brasil_PT'!B104="JSCP","IOC","Dividends")</f>
        <v>IOC</v>
      </c>
      <c r="C104" s="86">
        <f>'Proventos_Telefônica Brasil_PT'!C104</f>
        <v>41932</v>
      </c>
      <c r="D104" s="86">
        <f>'Proventos_Telefônica Brasil_PT'!D104</f>
        <v>41943</v>
      </c>
      <c r="E104" s="70">
        <f>'Proventos_Telefônica Brasil_PT'!E104</f>
        <v>305.772</v>
      </c>
      <c r="F104" s="70">
        <f>'Proventos_Telefônica Brasil_PT'!F104</f>
        <v>259.9062</v>
      </c>
      <c r="G104" s="22" t="str">
        <f>IF('Proventos_Telefônica Brasil_PT'!G104="ON","Common","Preferred")</f>
        <v>Common</v>
      </c>
      <c r="H104" s="4">
        <f>'Proventos_Telefônica Brasil_PT'!H104</f>
        <v>0.255349937165</v>
      </c>
      <c r="I104" s="4">
        <f>'Proventos_Telefônica Brasil_PT'!I104</f>
        <v>0.217047446591</v>
      </c>
      <c r="J104" s="86">
        <f>'Proventos_Telefônica Brasil_PT'!J104</f>
        <v>42167</v>
      </c>
      <c r="M104" s="32"/>
    </row>
    <row r="105" spans="2:10" ht="14.25" customHeight="1">
      <c r="B105" s="24" t="s">
        <v>40</v>
      </c>
      <c r="C105" s="86"/>
      <c r="D105" s="86"/>
      <c r="E105" s="70"/>
      <c r="F105" s="70"/>
      <c r="G105" s="22" t="str">
        <f>IF('Proventos_Telefônica Brasil_PT'!G105="ON","Common","Preferred")</f>
        <v>Preferred</v>
      </c>
      <c r="H105" s="4">
        <f>'Proventos_Telefônica Brasil_PT'!H105</f>
        <v>0.280884930882</v>
      </c>
      <c r="I105" s="4">
        <f>'Proventos_Telefônica Brasil_PT'!I105</f>
        <v>0.23875219125</v>
      </c>
      <c r="J105" s="86"/>
    </row>
    <row r="106" spans="2:10" ht="14.25" customHeight="1">
      <c r="B106" s="20" t="str">
        <f>IF('Proventos_Telefônica Brasil_PT'!B106="JSCP","IOC","Dividends")</f>
        <v>IOC</v>
      </c>
      <c r="C106" s="85">
        <f>'Proventos_Telefônica Brasil_PT'!C106</f>
        <v>41901</v>
      </c>
      <c r="D106" s="85">
        <f>'Proventos_Telefônica Brasil_PT'!D106</f>
        <v>41912</v>
      </c>
      <c r="E106" s="81">
        <f>'Proventos_Telefônica Brasil_PT'!E106</f>
        <v>250.167</v>
      </c>
      <c r="F106" s="81">
        <f>'Proventos_Telefônica Brasil_PT'!F106</f>
        <v>212.64195</v>
      </c>
      <c r="G106" s="5" t="str">
        <f>IF('Proventos_Telefônica Brasil_PT'!G106="ON","Common","Preferred")</f>
        <v>Common</v>
      </c>
      <c r="H106" s="6">
        <f>'Proventos_Telefônica Brasil_PT'!H106</f>
        <v>0.208914248952</v>
      </c>
      <c r="I106" s="6">
        <f>'Proventos_Telefônica Brasil_PT'!I106</f>
        <v>0.17757711161</v>
      </c>
      <c r="J106" s="85">
        <f>'Proventos_Telefônica Brasil_PT'!J106</f>
        <v>41992</v>
      </c>
    </row>
    <row r="107" spans="2:10" ht="14.25" customHeight="1">
      <c r="B107" s="20" t="s">
        <v>40</v>
      </c>
      <c r="C107" s="85"/>
      <c r="D107" s="85"/>
      <c r="E107" s="81"/>
      <c r="F107" s="81"/>
      <c r="G107" s="5" t="str">
        <f>IF('Proventos_Telefônica Brasil_PT'!G107="ON","Common","Preferred")</f>
        <v>Preferred</v>
      </c>
      <c r="H107" s="6">
        <f>'Proventos_Telefônica Brasil_PT'!H107</f>
        <v>0.229805673848</v>
      </c>
      <c r="I107" s="6">
        <f>'Proventos_Telefônica Brasil_PT'!I107</f>
        <v>0.195334822771</v>
      </c>
      <c r="J107" s="85"/>
    </row>
    <row r="108" spans="2:13" ht="14.25" customHeight="1">
      <c r="B108" s="24" t="str">
        <f>IF('Proventos_Telefônica Brasil_PT'!B108="JSCP","IOC","Dividends")</f>
        <v>IOC</v>
      </c>
      <c r="C108" s="86">
        <f>'Proventos_Telefônica Brasil_PT'!C108</f>
        <v>41869</v>
      </c>
      <c r="D108" s="86">
        <f>'Proventos_Telefônica Brasil_PT'!D108</f>
        <v>41880</v>
      </c>
      <c r="E108" s="70">
        <f>'Proventos_Telefônica Brasil_PT'!E108</f>
        <v>299.385</v>
      </c>
      <c r="F108" s="70">
        <f>'Proventos_Telefônica Brasil_PT'!F108</f>
        <v>254.47725</v>
      </c>
      <c r="G108" s="22" t="str">
        <f>IF('Proventos_Telefônica Brasil_PT'!G108="ON","Common","Preferred")</f>
        <v>Common</v>
      </c>
      <c r="H108" s="4">
        <f>'Proventos_Telefônica Brasil_PT'!H108</f>
        <v>0.250016158897</v>
      </c>
      <c r="I108" s="4">
        <f>'Proventos_Telefônica Brasil_PT'!I108</f>
        <v>0.212513735063</v>
      </c>
      <c r="J108" s="86">
        <f>'Proventos_Telefônica Brasil_PT'!J108</f>
        <v>41992</v>
      </c>
      <c r="M108" s="31"/>
    </row>
    <row r="109" spans="2:13" ht="14.25" customHeight="1">
      <c r="B109" s="24" t="s">
        <v>40</v>
      </c>
      <c r="C109" s="86"/>
      <c r="D109" s="86"/>
      <c r="E109" s="70"/>
      <c r="F109" s="70"/>
      <c r="G109" s="22" t="str">
        <f>IF('Proventos_Telefônica Brasil_PT'!G109="ON","Common","Preferred")</f>
        <v>Preferred</v>
      </c>
      <c r="H109" s="4">
        <f>'Proventos_Telefônica Brasil_PT'!H109</f>
        <v>0.275017774786</v>
      </c>
      <c r="I109" s="4">
        <f>'Proventos_Telefônica Brasil_PT'!I109</f>
        <v>0.233765108568</v>
      </c>
      <c r="J109" s="86"/>
      <c r="M109" s="31"/>
    </row>
    <row r="110" spans="2:13" ht="14.25" customHeight="1">
      <c r="B110" s="20" t="str">
        <f>IF('Proventos_Telefônica Brasil_PT'!B110="JSCP","IOC","Dividends")</f>
        <v>IOC</v>
      </c>
      <c r="C110" s="85">
        <f>'Proventos_Telefônica Brasil_PT'!C110</f>
        <v>41838</v>
      </c>
      <c r="D110" s="85">
        <f>'Proventos_Telefônica Brasil_PT'!D110</f>
        <v>41851</v>
      </c>
      <c r="E110" s="81">
        <f>'Proventos_Telefônica Brasil_PT'!E110</f>
        <v>298</v>
      </c>
      <c r="F110" s="81">
        <f>'Proventos_Telefônica Brasil_PT'!F110</f>
        <v>253.3</v>
      </c>
      <c r="G110" s="5" t="str">
        <f>IF('Proventos_Telefônica Brasil_PT'!G110="ON","Common","Preferred")</f>
        <v>Common</v>
      </c>
      <c r="H110" s="6">
        <f>'Proventos_Telefônica Brasil_PT'!H110</f>
        <v>0.248859546574</v>
      </c>
      <c r="I110" s="6">
        <f>'Proventos_Telefônica Brasil_PT'!I110</f>
        <v>0.211530614588</v>
      </c>
      <c r="J110" s="85">
        <f>'Proventos_Telefônica Brasil_PT'!J110</f>
        <v>41992</v>
      </c>
      <c r="M110" s="32"/>
    </row>
    <row r="111" spans="2:10" ht="14.25" customHeight="1">
      <c r="B111" s="20" t="s">
        <v>40</v>
      </c>
      <c r="C111" s="85"/>
      <c r="D111" s="85"/>
      <c r="E111" s="81"/>
      <c r="F111" s="81"/>
      <c r="G111" s="5" t="str">
        <f>IF('Proventos_Telefônica Brasil_PT'!G111="ON","Common","Preferred")</f>
        <v>Preferred</v>
      </c>
      <c r="H111" s="6">
        <f>'Proventos_Telefônica Brasil_PT'!H111</f>
        <v>0.273745501232</v>
      </c>
      <c r="I111" s="6">
        <f>'Proventos_Telefônica Brasil_PT'!I111</f>
        <v>0.232683676048</v>
      </c>
      <c r="J111" s="85"/>
    </row>
    <row r="112" spans="2:10" ht="14.25" customHeight="1" collapsed="1"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2:10" ht="14.25" customHeight="1">
      <c r="B113" s="68">
        <v>2013</v>
      </c>
      <c r="C113" s="68" t="s">
        <v>3</v>
      </c>
      <c r="D113" s="68" t="s">
        <v>4</v>
      </c>
      <c r="E113" s="68" t="s">
        <v>59</v>
      </c>
      <c r="F113" s="68" t="s">
        <v>58</v>
      </c>
      <c r="G113" s="68" t="s">
        <v>57</v>
      </c>
      <c r="H113" s="68" t="s">
        <v>60</v>
      </c>
      <c r="I113" s="68" t="s">
        <v>61</v>
      </c>
      <c r="J113" s="68" t="s">
        <v>72</v>
      </c>
    </row>
    <row r="114" spans="2:10" ht="14.25" customHeight="1">
      <c r="B114" s="69"/>
      <c r="C114" s="69"/>
      <c r="D114" s="69"/>
      <c r="E114" s="69"/>
      <c r="F114" s="69"/>
      <c r="G114" s="69"/>
      <c r="H114" s="69"/>
      <c r="I114" s="69"/>
      <c r="J114" s="69"/>
    </row>
    <row r="115" spans="2:10" ht="14.25" customHeight="1">
      <c r="B115" s="20" t="str">
        <f>IF('Proventos_Telefônica Brasil_PT'!B115="JSCP","IOC","Dividends")</f>
        <v>Dividends</v>
      </c>
      <c r="C115" s="85">
        <f>'Proventos_Telefônica Brasil_PT'!C115</f>
        <v>41752</v>
      </c>
      <c r="D115" s="85">
        <f>'Proventos_Telefônica Brasil_PT'!D115</f>
        <v>41752</v>
      </c>
      <c r="E115" s="81">
        <f>'Proventos_Telefônica Brasil_PT'!E115</f>
        <v>132.53856648</v>
      </c>
      <c r="F115" s="81">
        <f>'Proventos_Telefônica Brasil_PT'!F115</f>
        <v>132.53856648</v>
      </c>
      <c r="G115" s="5" t="str">
        <f>IF('Proventos_Telefônica Brasil_PT'!G115="ON","Common","Preferred")</f>
        <v>Common</v>
      </c>
      <c r="H115" s="6">
        <f>'Proventos_Telefônica Brasil_PT'!H115</f>
        <v>0.110682844154</v>
      </c>
      <c r="I115" s="6">
        <f>'Proventos_Telefônica Brasil_PT'!I115</f>
        <v>0.110682844154</v>
      </c>
      <c r="J115" s="85">
        <f>'Proventos_Telefônica Brasil_PT'!J115</f>
        <v>41786</v>
      </c>
    </row>
    <row r="116" spans="2:10" ht="14.25" customHeight="1">
      <c r="B116" s="20" t="s">
        <v>41</v>
      </c>
      <c r="C116" s="92"/>
      <c r="D116" s="92"/>
      <c r="E116" s="81"/>
      <c r="F116" s="81"/>
      <c r="G116" s="5" t="str">
        <f>IF('Proventos_Telefônica Brasil_PT'!G116="ON","Common","Preferred")</f>
        <v>Preferred</v>
      </c>
      <c r="H116" s="6">
        <f>'Proventos_Telefônica Brasil_PT'!H116</f>
        <v>0.121751128569</v>
      </c>
      <c r="I116" s="6">
        <f>'Proventos_Telefônica Brasil_PT'!I116</f>
        <v>0.121751128569</v>
      </c>
      <c r="J116" s="85"/>
    </row>
    <row r="117" spans="2:10" ht="14.25" customHeight="1">
      <c r="B117" s="24" t="str">
        <f>IF('Proventos_Telefônica Brasil_PT'!B117="JSCP","IOC","Dividends")</f>
        <v>Dividends</v>
      </c>
      <c r="C117" s="86">
        <f>'Proventos_Telefônica Brasil_PT'!C117</f>
        <v>41695</v>
      </c>
      <c r="D117" s="86">
        <f>'Proventos_Telefônica Brasil_PT'!D117</f>
        <v>41708</v>
      </c>
      <c r="E117" s="70">
        <f>'Proventos_Telefônica Brasil_PT'!E117</f>
        <v>1043</v>
      </c>
      <c r="F117" s="70">
        <f>'Proventos_Telefônica Brasil_PT'!F117</f>
        <v>1043</v>
      </c>
      <c r="G117" s="22" t="str">
        <f>IF('Proventos_Telefônica Brasil_PT'!G117="ON","Common","Preferred")</f>
        <v>Common</v>
      </c>
      <c r="H117" s="4">
        <f>'Proventos_Telefônica Brasil_PT'!H117</f>
        <v>0.871008413012</v>
      </c>
      <c r="I117" s="4">
        <f>'Proventos_Telefônica Brasil_PT'!I117</f>
        <v>0.871008413012</v>
      </c>
      <c r="J117" s="86">
        <f>'Proventos_Telefônica Brasil_PT'!J117</f>
        <v>41725</v>
      </c>
    </row>
    <row r="118" spans="2:10" ht="14.25" customHeight="1">
      <c r="B118" s="24" t="s">
        <v>41</v>
      </c>
      <c r="C118" s="90"/>
      <c r="D118" s="90"/>
      <c r="E118" s="70"/>
      <c r="F118" s="70"/>
      <c r="G118" s="22" t="str">
        <f>IF('Proventos_Telefônica Brasil_PT'!G118="ON","Common","Preferred")</f>
        <v>Preferred</v>
      </c>
      <c r="H118" s="4">
        <f>'Proventos_Telefônica Brasil_PT'!H118</f>
        <v>0.958109254313</v>
      </c>
      <c r="I118" s="4">
        <f>'Proventos_Telefônica Brasil_PT'!I118</f>
        <v>0.958109254313</v>
      </c>
      <c r="J118" s="86"/>
    </row>
    <row r="119" spans="2:13" ht="14.25" customHeight="1">
      <c r="B119" s="20" t="str">
        <f>IF('Proventos_Telefônica Brasil_PT'!B119="JSCP","IOC","Dividends")</f>
        <v>IOC</v>
      </c>
      <c r="C119" s="92">
        <f>'Proventos_Telefônica Brasil_PT'!C119</f>
        <v>41626</v>
      </c>
      <c r="D119" s="92">
        <f>'Proventos_Telefônica Brasil_PT'!D119</f>
        <v>41638</v>
      </c>
      <c r="E119" s="81">
        <f>'Proventos_Telefônica Brasil_PT'!E119</f>
        <v>760</v>
      </c>
      <c r="F119" s="81">
        <f>'Proventos_Telefônica Brasil_PT'!F119</f>
        <v>646</v>
      </c>
      <c r="G119" s="5" t="str">
        <f>IF('Proventos_Telefônica Brasil_PT'!G119="ON","Common","Preferred")</f>
        <v>Common</v>
      </c>
      <c r="H119" s="6">
        <f>'Proventos_Telefônica Brasil_PT'!H119</f>
        <v>0.634675353681</v>
      </c>
      <c r="I119" s="6">
        <f>'Proventos_Telefônica Brasil_PT'!I119</f>
        <v>0.539474050629</v>
      </c>
      <c r="J119" s="85">
        <f>'Proventos_Telefônica Brasil_PT'!J119</f>
        <v>41684</v>
      </c>
      <c r="M119" s="33"/>
    </row>
    <row r="120" spans="2:13" ht="14.25" customHeight="1">
      <c r="B120" s="20" t="s">
        <v>41</v>
      </c>
      <c r="C120" s="92"/>
      <c r="D120" s="92"/>
      <c r="E120" s="81"/>
      <c r="F120" s="81"/>
      <c r="G120" s="5" t="str">
        <f>IF('Proventos_Telefônica Brasil_PT'!G120="ON","Common","Preferred")</f>
        <v>Preferred</v>
      </c>
      <c r="H120" s="6">
        <f>'Proventos_Telefônica Brasil_PT'!H120</f>
        <v>0.698142889049</v>
      </c>
      <c r="I120" s="6">
        <f>'Proventos_Telefônica Brasil_PT'!I120</f>
        <v>0.593421455692</v>
      </c>
      <c r="J120" s="85"/>
      <c r="M120" s="33"/>
    </row>
    <row r="121" spans="2:10" ht="14.25" customHeight="1">
      <c r="B121" s="24" t="str">
        <f>IF('Proventos_Telefônica Brasil_PT'!B121="JSCP","IOC","Dividends")</f>
        <v>IOC</v>
      </c>
      <c r="C121" s="90">
        <f>'Proventos_Telefônica Brasil_PT'!C121</f>
        <v>41565</v>
      </c>
      <c r="D121" s="90">
        <f>'Proventos_Telefônica Brasil_PT'!D121</f>
        <v>41578</v>
      </c>
      <c r="E121" s="70">
        <f>'Proventos_Telefônica Brasil_PT'!E121</f>
        <v>538</v>
      </c>
      <c r="F121" s="70">
        <f>'Proventos_Telefônica Brasil_PT'!F121</f>
        <v>457.3</v>
      </c>
      <c r="G121" s="22" t="str">
        <f>IF('Proventos_Telefônica Brasil_PT'!G121="ON","Common","Preferred")</f>
        <v>Common</v>
      </c>
      <c r="H121" s="4">
        <f>'Proventos_Telefônica Brasil_PT'!H121</f>
        <v>0.449283342474</v>
      </c>
      <c r="I121" s="4">
        <f>'Proventos_Telefônica Brasil_PT'!I121</f>
        <v>0.381890841103</v>
      </c>
      <c r="J121" s="86">
        <f>'Proventos_Telefônica Brasil_PT'!J121</f>
        <v>41604</v>
      </c>
    </row>
    <row r="122" spans="2:10" ht="14.25" customHeight="1">
      <c r="B122" s="24" t="s">
        <v>41</v>
      </c>
      <c r="C122" s="90"/>
      <c r="D122" s="90"/>
      <c r="E122" s="70"/>
      <c r="F122" s="70"/>
      <c r="G122" s="22" t="str">
        <f>IF('Proventos_Telefônica Brasil_PT'!G122="ON","Common","Preferred")</f>
        <v>Preferred</v>
      </c>
      <c r="H122" s="4">
        <f>'Proventos_Telefônica Brasil_PT'!H122</f>
        <v>0.494211676721</v>
      </c>
      <c r="I122" s="4">
        <f>'Proventos_Telefônica Brasil_PT'!I122</f>
        <v>0.420079925213</v>
      </c>
      <c r="J122" s="86"/>
    </row>
    <row r="123" spans="2:10" ht="14.25" customHeight="1">
      <c r="B123" s="20" t="str">
        <f>IF('Proventos_Telefônica Brasil_PT'!B123="JSCP","IOC","Dividends")</f>
        <v>Dividends</v>
      </c>
      <c r="C123" s="92">
        <f>'Proventos_Telefônica Brasil_PT'!C123</f>
        <v>41565</v>
      </c>
      <c r="D123" s="92">
        <f>'Proventos_Telefônica Brasil_PT'!D123</f>
        <v>41578</v>
      </c>
      <c r="E123" s="81">
        <f>'Proventos_Telefônica Brasil_PT'!E123</f>
        <v>746</v>
      </c>
      <c r="F123" s="81">
        <f>'Proventos_Telefônica Brasil_PT'!F123</f>
        <v>746</v>
      </c>
      <c r="G123" s="5" t="str">
        <f>IF('Proventos_Telefônica Brasil_PT'!G123="ON","Common","Preferred")</f>
        <v>Common</v>
      </c>
      <c r="H123" s="6">
        <f>'Proventos_Telefônica Brasil_PT'!H123</f>
        <v>0.622983965587</v>
      </c>
      <c r="I123" s="6">
        <f>'Proventos_Telefônica Brasil_PT'!I123</f>
        <v>0.622983965587</v>
      </c>
      <c r="J123" s="85">
        <f>'Proventos_Telefônica Brasil_PT'!J123</f>
        <v>41604</v>
      </c>
    </row>
    <row r="124" spans="2:10" ht="14.25" customHeight="1">
      <c r="B124" s="20" t="s">
        <v>41</v>
      </c>
      <c r="C124" s="92"/>
      <c r="D124" s="92"/>
      <c r="E124" s="81"/>
      <c r="F124" s="81"/>
      <c r="G124" s="5" t="str">
        <f>IF('Proventos_Telefônica Brasil_PT'!G124="ON","Common","Preferred")</f>
        <v>Preferred</v>
      </c>
      <c r="H124" s="6">
        <f>'Proventos_Telefônica Brasil_PT'!H124</f>
        <v>0.685282362145</v>
      </c>
      <c r="I124" s="6">
        <f>'Proventos_Telefônica Brasil_PT'!I124</f>
        <v>0.685282362145</v>
      </c>
      <c r="J124" s="85"/>
    </row>
    <row r="125" spans="2:10" ht="14.25" customHeight="1">
      <c r="B125" s="24" t="str">
        <f>IF('Proventos_Telefônica Brasil_PT'!B125="JSCP","IOC","Dividends")</f>
        <v>IOC</v>
      </c>
      <c r="C125" s="90">
        <f>'Proventos_Telefônica Brasil_PT'!C125</f>
        <v>41536</v>
      </c>
      <c r="D125" s="90">
        <f>'Proventos_Telefônica Brasil_PT'!D125</f>
        <v>41547</v>
      </c>
      <c r="E125" s="70">
        <f>'Proventos_Telefônica Brasil_PT'!E125</f>
        <v>220</v>
      </c>
      <c r="F125" s="70">
        <f>'Proventos_Telefônica Brasil_PT'!F125</f>
        <v>187</v>
      </c>
      <c r="G125" s="22" t="str">
        <f>IF('Proventos_Telefônica Brasil_PT'!G125="ON","Common","Preferred")</f>
        <v>Common</v>
      </c>
      <c r="H125" s="4">
        <f>'Proventos_Telefônica Brasil_PT'!H125</f>
        <v>0.183721812907</v>
      </c>
      <c r="I125" s="4">
        <f>'Proventos_Telefônica Brasil_PT'!I125</f>
        <v>0.156163540971</v>
      </c>
      <c r="J125" s="86">
        <f>'Proventos_Telefônica Brasil_PT'!J125</f>
        <v>41604</v>
      </c>
    </row>
    <row r="126" spans="2:13" ht="14.25" customHeight="1">
      <c r="B126" s="24" t="s">
        <v>41</v>
      </c>
      <c r="C126" s="90"/>
      <c r="D126" s="90"/>
      <c r="E126" s="70"/>
      <c r="F126" s="70"/>
      <c r="G126" s="22" t="str">
        <f>IF('Proventos_Telefônica Brasil_PT'!G126="ON","Common","Preferred")</f>
        <v>Preferred</v>
      </c>
      <c r="H126" s="4">
        <f>'Proventos_Telefônica Brasil_PT'!H126</f>
        <v>0.202093994198</v>
      </c>
      <c r="I126" s="4">
        <f>'Proventos_Telefônica Brasil_PT'!I126</f>
        <v>0.171779895069</v>
      </c>
      <c r="J126" s="86"/>
      <c r="M126" s="31"/>
    </row>
    <row r="127" spans="2:10" ht="14.25" customHeight="1">
      <c r="B127" s="20" t="str">
        <f>IF('Proventos_Telefônica Brasil_PT'!B127="JSCP","IOC","Dividends")</f>
        <v>IOC</v>
      </c>
      <c r="C127" s="92">
        <f>'Proventos_Telefônica Brasil_PT'!C127</f>
        <v>41505</v>
      </c>
      <c r="D127" s="92">
        <f>'Proventos_Telefônica Brasil_PT'!D127</f>
        <v>41516</v>
      </c>
      <c r="E127" s="81">
        <f>'Proventos_Telefônica Brasil_PT'!E127</f>
        <v>220</v>
      </c>
      <c r="F127" s="81">
        <f>'Proventos_Telefônica Brasil_PT'!F127</f>
        <v>187</v>
      </c>
      <c r="G127" s="5" t="str">
        <f>IF('Proventos_Telefônica Brasil_PT'!G127="ON","Common","Preferred")</f>
        <v>Common</v>
      </c>
      <c r="H127" s="6">
        <f>'Proventos_Telefônica Brasil_PT'!H127</f>
        <v>0.183721812907</v>
      </c>
      <c r="I127" s="6">
        <f>'Proventos_Telefônica Brasil_PT'!I127</f>
        <v>0.156163540971</v>
      </c>
      <c r="J127" s="85">
        <f>'Proventos_Telefônica Brasil_PT'!J127</f>
        <v>41604</v>
      </c>
    </row>
    <row r="128" spans="2:10" ht="14.25" customHeight="1">
      <c r="B128" s="20" t="s">
        <v>41</v>
      </c>
      <c r="C128" s="92"/>
      <c r="D128" s="92"/>
      <c r="E128" s="81"/>
      <c r="F128" s="81"/>
      <c r="G128" s="5" t="str">
        <f>IF('Proventos_Telefônica Brasil_PT'!G128="ON","Common","Preferred")</f>
        <v>Preferred</v>
      </c>
      <c r="H128" s="6">
        <f>'Proventos_Telefônica Brasil_PT'!H128</f>
        <v>0.202093994198</v>
      </c>
      <c r="I128" s="6">
        <f>'Proventos_Telefônica Brasil_PT'!I128</f>
        <v>0.171779895069</v>
      </c>
      <c r="J128" s="85"/>
    </row>
    <row r="129" spans="2:10" ht="14.25" customHeight="1" collapsed="1"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2:10" ht="14.25" customHeight="1">
      <c r="B130" s="68">
        <v>2012</v>
      </c>
      <c r="C130" s="68" t="s">
        <v>3</v>
      </c>
      <c r="D130" s="68" t="s">
        <v>4</v>
      </c>
      <c r="E130" s="68" t="s">
        <v>59</v>
      </c>
      <c r="F130" s="68" t="s">
        <v>58</v>
      </c>
      <c r="G130" s="68" t="s">
        <v>57</v>
      </c>
      <c r="H130" s="68" t="s">
        <v>60</v>
      </c>
      <c r="I130" s="68" t="s">
        <v>61</v>
      </c>
      <c r="J130" s="68" t="s">
        <v>72</v>
      </c>
    </row>
    <row r="131" spans="2:10" ht="14.25" customHeight="1">
      <c r="B131" s="69"/>
      <c r="C131" s="69"/>
      <c r="D131" s="69"/>
      <c r="E131" s="69"/>
      <c r="F131" s="69"/>
      <c r="G131" s="69"/>
      <c r="H131" s="69"/>
      <c r="I131" s="69"/>
      <c r="J131" s="69"/>
    </row>
    <row r="132" spans="2:10" ht="14.25" customHeight="1">
      <c r="B132" s="20" t="str">
        <f>IF('Proventos_Telefônica Brasil_PT'!B132="JSCP","IOC","Dividends")</f>
        <v>Dividends</v>
      </c>
      <c r="C132" s="85">
        <f>'Proventos_Telefônica Brasil_PT'!C132</f>
        <v>41380</v>
      </c>
      <c r="D132" s="92">
        <f>'Proventos_Telefônica Brasil_PT'!D132</f>
        <v>41380</v>
      </c>
      <c r="E132" s="81">
        <f>'Proventos_Telefônica Brasil_PT'!E132</f>
        <v>1498.8</v>
      </c>
      <c r="F132" s="81">
        <f>'Proventos_Telefônica Brasil_PT'!F132</f>
        <v>1498.8</v>
      </c>
      <c r="G132" s="5" t="str">
        <f>IF('Proventos_Telefônica Brasil_PT'!G132="ON","Common","Preferred")</f>
        <v>Common</v>
      </c>
      <c r="H132" s="6">
        <f>'Proventos_Telefônica Brasil_PT'!H132</f>
        <v>1.25162</v>
      </c>
      <c r="I132" s="6">
        <f>'Proventos_Telefônica Brasil_PT'!I132</f>
        <v>1.25162</v>
      </c>
      <c r="J132" s="85">
        <f>'Proventos_Telefônica Brasil_PT'!J132</f>
        <v>41604</v>
      </c>
    </row>
    <row r="133" spans="2:10" ht="14.25" customHeight="1">
      <c r="B133" s="20" t="s">
        <v>44</v>
      </c>
      <c r="C133" s="85"/>
      <c r="D133" s="92"/>
      <c r="E133" s="81"/>
      <c r="F133" s="81"/>
      <c r="G133" s="5" t="str">
        <f>IF('Proventos_Telefônica Brasil_PT'!G133="ON","Common","Preferred")</f>
        <v>Preferred</v>
      </c>
      <c r="H133" s="6">
        <f>'Proventos_Telefônica Brasil_PT'!H133</f>
        <v>1.376782</v>
      </c>
      <c r="I133" s="6">
        <f>'Proventos_Telefônica Brasil_PT'!I133</f>
        <v>1.376782</v>
      </c>
      <c r="J133" s="85"/>
    </row>
    <row r="134" spans="2:10" ht="14.25" customHeight="1">
      <c r="B134" s="24" t="str">
        <f>IF('Proventos_Telefônica Brasil_PT'!B134="JSCP","IOC","Dividends")</f>
        <v>Dividends</v>
      </c>
      <c r="C134" s="90">
        <f>'Proventos_Telefônica Brasil_PT'!C134</f>
        <v>41284</v>
      </c>
      <c r="D134" s="90">
        <f>'Proventos_Telefônica Brasil_PT'!D134</f>
        <v>41295</v>
      </c>
      <c r="E134" s="70">
        <f>'Proventos_Telefônica Brasil_PT'!E134</f>
        <v>1650</v>
      </c>
      <c r="F134" s="70">
        <f>'Proventos_Telefônica Brasil_PT'!F134</f>
        <v>1650</v>
      </c>
      <c r="G134" s="22" t="str">
        <f>IF('Proventos_Telefônica Brasil_PT'!G134="ON","Common","Preferred")</f>
        <v>Common</v>
      </c>
      <c r="H134" s="4">
        <f>'Proventos_Telefônica Brasil_PT'!H134</f>
        <v>1.377913596807</v>
      </c>
      <c r="I134" s="4">
        <f>'Proventos_Telefônica Brasil_PT'!I134</f>
        <v>1.377913596807</v>
      </c>
      <c r="J134" s="86">
        <f>'Proventos_Telefônica Brasil_PT'!J134</f>
        <v>41323</v>
      </c>
    </row>
    <row r="135" spans="2:13" ht="14.25" customHeight="1">
      <c r="B135" s="24" t="s">
        <v>44</v>
      </c>
      <c r="C135" s="90"/>
      <c r="D135" s="90"/>
      <c r="E135" s="70"/>
      <c r="F135" s="70"/>
      <c r="G135" s="22" t="str">
        <f>IF('Proventos_Telefônica Brasil_PT'!G135="ON","Common","Preferred")</f>
        <v>Preferred</v>
      </c>
      <c r="H135" s="4">
        <f>'Proventos_Telefônica Brasil_PT'!H135</f>
        <v>1.515704956488</v>
      </c>
      <c r="I135" s="4">
        <f>'Proventos_Telefônica Brasil_PT'!I135</f>
        <v>1.515704956488</v>
      </c>
      <c r="J135" s="86"/>
      <c r="M135" s="31"/>
    </row>
    <row r="136" spans="2:10" ht="14.25" customHeight="1">
      <c r="B136" s="8" t="str">
        <f>IF('Proventos_Telefônica Brasil_PT'!B136="JSCP","IOC","Dividends")</f>
        <v>Dividends</v>
      </c>
      <c r="C136" s="92">
        <f>'Proventos_Telefônica Brasil_PT'!C136</f>
        <v>41218</v>
      </c>
      <c r="D136" s="92">
        <f>'Proventos_Telefônica Brasil_PT'!D136</f>
        <v>41236</v>
      </c>
      <c r="E136" s="81">
        <f>'Proventos_Telefônica Brasil_PT'!E136</f>
        <v>1122.5</v>
      </c>
      <c r="F136" s="81">
        <f>'Proventos_Telefônica Brasil_PT'!F136</f>
        <v>1122.5</v>
      </c>
      <c r="G136" s="5" t="str">
        <f>IF('Proventos_Telefônica Brasil_PT'!G136="ON","Common","Preferred")</f>
        <v>Common</v>
      </c>
      <c r="H136" s="6">
        <f>'Proventos_Telefônica Brasil_PT'!H136</f>
        <v>0.937417</v>
      </c>
      <c r="I136" s="6">
        <f>'Proventos_Telefônica Brasil_PT'!I136</f>
        <v>0.937417</v>
      </c>
      <c r="J136" s="85">
        <f>'Proventos_Telefônica Brasil_PT'!J136</f>
        <v>41255</v>
      </c>
    </row>
    <row r="137" spans="2:10" ht="14.25" customHeight="1">
      <c r="B137" s="20" t="s">
        <v>44</v>
      </c>
      <c r="C137" s="92"/>
      <c r="D137" s="92"/>
      <c r="E137" s="81"/>
      <c r="F137" s="81"/>
      <c r="G137" s="5" t="str">
        <f>IF('Proventos_Telefônica Brasil_PT'!G137="ON","Common","Preferred")</f>
        <v>Preferred</v>
      </c>
      <c r="H137" s="6">
        <f>'Proventos_Telefônica Brasil_PT'!H137</f>
        <v>1.031158</v>
      </c>
      <c r="I137" s="6">
        <f>'Proventos_Telefônica Brasil_PT'!I137</f>
        <v>1.031158</v>
      </c>
      <c r="J137" s="85"/>
    </row>
    <row r="138" spans="2:10" ht="14.25" customHeight="1" collapsed="1"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2:10" ht="14.25" customHeight="1">
      <c r="B139" s="68">
        <v>2011</v>
      </c>
      <c r="C139" s="68" t="s">
        <v>3</v>
      </c>
      <c r="D139" s="68" t="s">
        <v>4</v>
      </c>
      <c r="E139" s="68" t="s">
        <v>59</v>
      </c>
      <c r="F139" s="68" t="s">
        <v>58</v>
      </c>
      <c r="G139" s="68" t="s">
        <v>57</v>
      </c>
      <c r="H139" s="68" t="s">
        <v>60</v>
      </c>
      <c r="I139" s="68" t="s">
        <v>61</v>
      </c>
      <c r="J139" s="68" t="s">
        <v>72</v>
      </c>
    </row>
    <row r="140" spans="2:10" ht="14.25" customHeight="1">
      <c r="B140" s="69"/>
      <c r="C140" s="69"/>
      <c r="D140" s="69"/>
      <c r="E140" s="69"/>
      <c r="F140" s="69"/>
      <c r="G140" s="69"/>
      <c r="H140" s="69"/>
      <c r="I140" s="69"/>
      <c r="J140" s="69"/>
    </row>
    <row r="141" spans="2:10" ht="14.25" customHeight="1">
      <c r="B141" s="20" t="str">
        <f>IF('Proventos_Telefônica Brasil_PT'!B141="JSCP","IOC","Dividends")</f>
        <v>Dividends</v>
      </c>
      <c r="C141" s="85">
        <f>'Proventos_Telefônica Brasil_PT'!C141</f>
        <v>41010</v>
      </c>
      <c r="D141" s="92">
        <f>'Proventos_Telefônica Brasil_PT'!D141</f>
        <v>41010</v>
      </c>
      <c r="E141" s="81">
        <f>'Proventos_Telefônica Brasil_PT'!E141</f>
        <v>877.478537</v>
      </c>
      <c r="F141" s="81">
        <f>'Proventos_Telefônica Brasil_PT'!F141</f>
        <v>877.478537</v>
      </c>
      <c r="G141" s="5" t="str">
        <f>IF('Proventos_Telefônica Brasil_PT'!G141="ON","Common","Preferred")</f>
        <v>Common</v>
      </c>
      <c r="H141" s="6">
        <f>'Proventos_Telefônica Brasil_PT'!H141</f>
        <v>0.732386354765</v>
      </c>
      <c r="I141" s="6">
        <f>'Proventos_Telefônica Brasil_PT'!I141</f>
        <v>0.732386354765</v>
      </c>
      <c r="J141" s="85">
        <f>'Proventos_Telefônica Brasil_PT'!J141</f>
        <v>41255</v>
      </c>
    </row>
    <row r="142" spans="2:10" ht="14.25" customHeight="1">
      <c r="B142" s="20" t="s">
        <v>46</v>
      </c>
      <c r="C142" s="85"/>
      <c r="D142" s="92"/>
      <c r="E142" s="81"/>
      <c r="F142" s="81"/>
      <c r="G142" s="5" t="str">
        <f>IF('Proventos_Telefônica Brasil_PT'!G142="ON","Common","Preferred")</f>
        <v>Preferred</v>
      </c>
      <c r="H142" s="6">
        <f>'Proventos_Telefônica Brasil_PT'!H142</f>
        <v>0.805624990242</v>
      </c>
      <c r="I142" s="6">
        <f>'Proventos_Telefônica Brasil_PT'!I142</f>
        <v>0.805624990242</v>
      </c>
      <c r="J142" s="85"/>
    </row>
    <row r="143" spans="2:10" ht="14.25" customHeight="1">
      <c r="B143" s="24" t="str">
        <f>IF('Proventos_Telefônica Brasil_PT'!B143="JSCP","IOC","Dividends")</f>
        <v>Dividends</v>
      </c>
      <c r="C143" s="90">
        <f>'Proventos_Telefônica Brasil_PT'!C143</f>
        <v>41010</v>
      </c>
      <c r="D143" s="90">
        <f>'Proventos_Telefônica Brasil_PT'!D143</f>
        <v>41010</v>
      </c>
      <c r="E143" s="70">
        <f>'Proventos_Telefônica Brasil_PT'!E143</f>
        <v>1075.55</v>
      </c>
      <c r="F143" s="70">
        <f>'Proventos_Telefônica Brasil_PT'!F143</f>
        <v>1075.55</v>
      </c>
      <c r="G143" s="22" t="str">
        <f>IF('Proventos_Telefônica Brasil_PT'!G143="ON","Common","Preferred")</f>
        <v>Common</v>
      </c>
      <c r="H143" s="4">
        <f>'Proventos_Telefônica Brasil_PT'!H143</f>
        <v>0.897706451061</v>
      </c>
      <c r="I143" s="4">
        <f>'Proventos_Telefônica Brasil_PT'!I143</f>
        <v>0.897706451061</v>
      </c>
      <c r="J143" s="86">
        <f>'Proventos_Telefônica Brasil_PT'!J143</f>
        <v>41031</v>
      </c>
    </row>
    <row r="144" spans="2:10" ht="14.25" customHeight="1">
      <c r="B144" s="24" t="s">
        <v>46</v>
      </c>
      <c r="C144" s="90"/>
      <c r="D144" s="90"/>
      <c r="E144" s="70"/>
      <c r="F144" s="70"/>
      <c r="G144" s="22" t="str">
        <f>IF('Proventos_Telefônica Brasil_PT'!G144="ON","Common","Preferred")</f>
        <v>Preferred</v>
      </c>
      <c r="H144" s="4">
        <f>'Proventos_Telefônica Brasil_PT'!H144</f>
        <v>0.987477096167</v>
      </c>
      <c r="I144" s="4">
        <f>'Proventos_Telefônica Brasil_PT'!I144</f>
        <v>0.987477096167</v>
      </c>
      <c r="J144" s="86"/>
    </row>
    <row r="145" spans="2:10" ht="14.25" customHeight="1">
      <c r="B145" s="20" t="str">
        <f>IF('Proventos_Telefônica Brasil_PT'!B145="JSCP","IOC","Dividends")</f>
        <v>IOC</v>
      </c>
      <c r="C145" s="85">
        <f>'Proventos_Telefônica Brasil_PT'!C145</f>
        <v>40889</v>
      </c>
      <c r="D145" s="92">
        <f>'Proventos_Telefônica Brasil_PT'!D145</f>
        <v>40906</v>
      </c>
      <c r="E145" s="81">
        <f>'Proventos_Telefônica Brasil_PT'!E145</f>
        <v>617</v>
      </c>
      <c r="F145" s="81">
        <f>'Proventos_Telefônica Brasil_PT'!F145</f>
        <v>524.4499999999999</v>
      </c>
      <c r="G145" s="5" t="str">
        <f>IF('Proventos_Telefônica Brasil_PT'!G145="ON","Common","Preferred")</f>
        <v>Common</v>
      </c>
      <c r="H145" s="6">
        <f>'Proventos_Telefônica Brasil_PT'!H145</f>
        <v>0.514965562225</v>
      </c>
      <c r="I145" s="6">
        <f>'Proventos_Telefônica Brasil_PT'!I145</f>
        <v>0.43772</v>
      </c>
      <c r="J145" s="85">
        <f>'Proventos_Telefônica Brasil_PT'!J145</f>
        <v>41031</v>
      </c>
    </row>
    <row r="146" spans="2:10" ht="14.25" customHeight="1">
      <c r="B146" s="20" t="s">
        <v>46</v>
      </c>
      <c r="C146" s="85"/>
      <c r="D146" s="92"/>
      <c r="E146" s="81"/>
      <c r="F146" s="81"/>
      <c r="G146" s="5" t="str">
        <f>IF('Proventos_Telefônica Brasil_PT'!G146="ON","Common","Preferred")</f>
        <v>Preferred</v>
      </c>
      <c r="H146" s="6">
        <f>'Proventos_Telefônica Brasil_PT'!H146</f>
        <v>0.566462118447</v>
      </c>
      <c r="I146" s="6">
        <f>'Proventos_Telefônica Brasil_PT'!I146</f>
        <v>0.481492</v>
      </c>
      <c r="J146" s="85"/>
    </row>
    <row r="147" spans="2:10" ht="14.25" customHeight="1">
      <c r="B147" s="24" t="str">
        <f>IF('Proventos_Telefônica Brasil_PT'!B147="JSCP","IOC","Dividends")</f>
        <v>Dividends</v>
      </c>
      <c r="C147" s="90">
        <f>'Proventos_Telefônica Brasil_PT'!C147</f>
        <v>40799</v>
      </c>
      <c r="D147" s="90">
        <f>'Proventos_Telefônica Brasil_PT'!D147</f>
        <v>40816</v>
      </c>
      <c r="E147" s="70">
        <f>'Proventos_Telefônica Brasil_PT'!E147</f>
        <v>382.4</v>
      </c>
      <c r="F147" s="70">
        <f>'Proventos_Telefônica Brasil_PT'!F147</f>
        <v>382.4</v>
      </c>
      <c r="G147" s="22" t="str">
        <f>IF('Proventos_Telefônica Brasil_PT'!G147="ON","Common","Preferred")</f>
        <v>Common</v>
      </c>
      <c r="H147" s="4">
        <f>'Proventos_Telefônica Brasil_PT'!H147</f>
        <v>0.319058717696</v>
      </c>
      <c r="I147" s="4">
        <f>'Proventos_Telefônica Brasil_PT'!I147</f>
        <v>0.319058</v>
      </c>
      <c r="J147" s="86">
        <f>'Proventos_Telefônica Brasil_PT'!J147</f>
        <v>40850</v>
      </c>
    </row>
    <row r="148" spans="2:10" ht="14.25" customHeight="1">
      <c r="B148" s="24" t="s">
        <v>46</v>
      </c>
      <c r="C148" s="90"/>
      <c r="D148" s="90"/>
      <c r="E148" s="70"/>
      <c r="F148" s="70"/>
      <c r="G148" s="22" t="str">
        <f>IF('Proventos_Telefônica Brasil_PT'!G148="ON","Common","Preferred")</f>
        <v>Preferred</v>
      </c>
      <c r="H148" s="4">
        <f>'Proventos_Telefônica Brasil_PT'!H148</f>
        <v>0.350964589466</v>
      </c>
      <c r="I148" s="4">
        <f>'Proventos_Telefônica Brasil_PT'!I148</f>
        <v>0.350964</v>
      </c>
      <c r="J148" s="86"/>
    </row>
    <row r="149" spans="2:10" ht="14.25" customHeight="1">
      <c r="B149" s="20" t="str">
        <f>IF('Proventos_Telefônica Brasil_PT'!B149="JSCP","IOC","Dividends")</f>
        <v>IOC</v>
      </c>
      <c r="C149" s="92">
        <f>'Proventos_Telefônica Brasil_PT'!C149</f>
        <v>40799</v>
      </c>
      <c r="D149" s="92">
        <f>'Proventos_Telefônica Brasil_PT'!D149</f>
        <v>40816</v>
      </c>
      <c r="E149" s="81">
        <f>'Proventos_Telefônica Brasil_PT'!E149</f>
        <v>1250</v>
      </c>
      <c r="F149" s="81">
        <f>'Proventos_Telefônica Brasil_PT'!F149</f>
        <v>1062.5</v>
      </c>
      <c r="G149" s="5" t="str">
        <f>IF('Proventos_Telefônica Brasil_PT'!G149="ON","Common","Preferred")</f>
        <v>Common</v>
      </c>
      <c r="H149" s="6">
        <f>'Proventos_Telefônica Brasil_PT'!H149</f>
        <v>1.042948214228</v>
      </c>
      <c r="I149" s="6">
        <f>'Proventos_Telefônica Brasil_PT'!I149</f>
        <v>0.886505</v>
      </c>
      <c r="J149" s="85">
        <f>'Proventos_Telefônica Brasil_PT'!J149</f>
        <v>40850</v>
      </c>
    </row>
    <row r="150" spans="2:10" ht="14.25" customHeight="1">
      <c r="B150" s="20" t="s">
        <v>46</v>
      </c>
      <c r="C150" s="92"/>
      <c r="D150" s="92"/>
      <c r="E150" s="81"/>
      <c r="F150" s="81"/>
      <c r="G150" s="5" t="str">
        <f>IF('Proventos_Telefônica Brasil_PT'!G150="ON","Common","Preferred")</f>
        <v>Preferred</v>
      </c>
      <c r="H150" s="6">
        <f>'Proventos_Telefônica Brasil_PT'!H150</f>
        <v>1.14724303565</v>
      </c>
      <c r="I150" s="6">
        <f>'Proventos_Telefônica Brasil_PT'!I150</f>
        <v>0.975156</v>
      </c>
      <c r="J150" s="85"/>
    </row>
    <row r="151" spans="2:10" ht="14.25" customHeight="1" collapsed="1">
      <c r="B151" s="52"/>
      <c r="C151" s="52"/>
      <c r="D151" s="52"/>
      <c r="E151" s="52"/>
      <c r="F151" s="52"/>
      <c r="G151" s="52"/>
      <c r="H151" s="52"/>
      <c r="I151" s="52"/>
      <c r="J151" s="52"/>
    </row>
    <row r="152" ht="14.25" customHeight="1" hidden="1"/>
    <row r="153" ht="14.25" customHeight="1" hidden="1"/>
    <row r="154" ht="14.25" customHeight="1" hidden="1"/>
    <row r="155" ht="14.25" customHeight="1" hidden="1"/>
    <row r="156" ht="14.25" customHeight="1" hidden="1"/>
    <row r="157" ht="14.25" customHeight="1"/>
    <row r="158" ht="14.25" customHeight="1"/>
  </sheetData>
  <sheetProtection/>
  <mergeCells count="373">
    <mergeCell ref="J12:J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C127:C128"/>
    <mergeCell ref="D127:D128"/>
    <mergeCell ref="C12:C13"/>
    <mergeCell ref="D12:D13"/>
    <mergeCell ref="E12:E13"/>
    <mergeCell ref="F12:F13"/>
    <mergeCell ref="J113:J114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B139:B140"/>
    <mergeCell ref="C139:C140"/>
    <mergeCell ref="D139:D140"/>
    <mergeCell ref="E139:E140"/>
    <mergeCell ref="F139:F140"/>
    <mergeCell ref="G139:G140"/>
    <mergeCell ref="C119:C120"/>
    <mergeCell ref="D119:D120"/>
    <mergeCell ref="E119:E120"/>
    <mergeCell ref="F119:F120"/>
    <mergeCell ref="B38:J38"/>
    <mergeCell ref="D30:D31"/>
    <mergeCell ref="E30:E31"/>
    <mergeCell ref="F30:F31"/>
    <mergeCell ref="J30:J31"/>
    <mergeCell ref="I113:I114"/>
    <mergeCell ref="D123:D124"/>
    <mergeCell ref="E123:E124"/>
    <mergeCell ref="F123:F124"/>
    <mergeCell ref="J123:J124"/>
    <mergeCell ref="F121:F122"/>
    <mergeCell ref="J121:J122"/>
    <mergeCell ref="J100:J101"/>
    <mergeCell ref="E127:E128"/>
    <mergeCell ref="F127:F128"/>
    <mergeCell ref="J127:J128"/>
    <mergeCell ref="C125:C126"/>
    <mergeCell ref="D125:D126"/>
    <mergeCell ref="E125:E126"/>
    <mergeCell ref="F125:F126"/>
    <mergeCell ref="J125:J126"/>
    <mergeCell ref="C123:C124"/>
    <mergeCell ref="G92:G93"/>
    <mergeCell ref="C102:C103"/>
    <mergeCell ref="D102:D103"/>
    <mergeCell ref="E102:E103"/>
    <mergeCell ref="F102:F103"/>
    <mergeCell ref="J102:J103"/>
    <mergeCell ref="C100:C101"/>
    <mergeCell ref="D100:D101"/>
    <mergeCell ref="E100:E101"/>
    <mergeCell ref="F100:F101"/>
    <mergeCell ref="H92:H93"/>
    <mergeCell ref="I92:I93"/>
    <mergeCell ref="J92:J93"/>
    <mergeCell ref="J110:J111"/>
    <mergeCell ref="C108:C109"/>
    <mergeCell ref="D108:D109"/>
    <mergeCell ref="E108:E109"/>
    <mergeCell ref="F108:F109"/>
    <mergeCell ref="J108:J109"/>
    <mergeCell ref="C106:C107"/>
    <mergeCell ref="E110:E111"/>
    <mergeCell ref="F110:F111"/>
    <mergeCell ref="B92:B93"/>
    <mergeCell ref="C92:C93"/>
    <mergeCell ref="D92:D93"/>
    <mergeCell ref="E92:E93"/>
    <mergeCell ref="F92:F93"/>
    <mergeCell ref="D106:D107"/>
    <mergeCell ref="E106:E107"/>
    <mergeCell ref="F106:F107"/>
    <mergeCell ref="C81:C82"/>
    <mergeCell ref="D81:D82"/>
    <mergeCell ref="E81:E82"/>
    <mergeCell ref="F81:F82"/>
    <mergeCell ref="J81:J82"/>
    <mergeCell ref="B113:B114"/>
    <mergeCell ref="C113:C114"/>
    <mergeCell ref="D113:D114"/>
    <mergeCell ref="E113:E114"/>
    <mergeCell ref="F113:F114"/>
    <mergeCell ref="C79:C80"/>
    <mergeCell ref="D79:D80"/>
    <mergeCell ref="E79:E80"/>
    <mergeCell ref="F79:F80"/>
    <mergeCell ref="J79:J80"/>
    <mergeCell ref="C77:C78"/>
    <mergeCell ref="D77:D78"/>
    <mergeCell ref="E77:E78"/>
    <mergeCell ref="F77:F78"/>
    <mergeCell ref="J77:J78"/>
    <mergeCell ref="D54:D55"/>
    <mergeCell ref="E54:E55"/>
    <mergeCell ref="C68:C69"/>
    <mergeCell ref="D68:D69"/>
    <mergeCell ref="E68:E69"/>
    <mergeCell ref="F68:F69"/>
    <mergeCell ref="C64:C65"/>
    <mergeCell ref="D64:D65"/>
    <mergeCell ref="E64:E65"/>
    <mergeCell ref="F64:F65"/>
    <mergeCell ref="D45:D46"/>
    <mergeCell ref="E45:E46"/>
    <mergeCell ref="F45:F46"/>
    <mergeCell ref="B71:B72"/>
    <mergeCell ref="C71:C72"/>
    <mergeCell ref="D71:D72"/>
    <mergeCell ref="E71:E72"/>
    <mergeCell ref="F71:F72"/>
    <mergeCell ref="B54:B55"/>
    <mergeCell ref="C54:C55"/>
    <mergeCell ref="J49:J50"/>
    <mergeCell ref="C47:C48"/>
    <mergeCell ref="D47:D48"/>
    <mergeCell ref="E47:E48"/>
    <mergeCell ref="F47:F48"/>
    <mergeCell ref="J47:J48"/>
    <mergeCell ref="J39:J40"/>
    <mergeCell ref="C39:C40"/>
    <mergeCell ref="D39:D40"/>
    <mergeCell ref="E39:E40"/>
    <mergeCell ref="F39:F40"/>
    <mergeCell ref="F54:F55"/>
    <mergeCell ref="G54:G55"/>
    <mergeCell ref="H54:H55"/>
    <mergeCell ref="I54:I55"/>
    <mergeCell ref="J54:J55"/>
    <mergeCell ref="C149:C150"/>
    <mergeCell ref="D149:D150"/>
    <mergeCell ref="E149:E150"/>
    <mergeCell ref="F149:F150"/>
    <mergeCell ref="J149:J150"/>
    <mergeCell ref="C147:C148"/>
    <mergeCell ref="D147:D148"/>
    <mergeCell ref="E147:E148"/>
    <mergeCell ref="F147:F148"/>
    <mergeCell ref="J147:J148"/>
    <mergeCell ref="C145:C146"/>
    <mergeCell ref="D145:D146"/>
    <mergeCell ref="E145:E146"/>
    <mergeCell ref="F145:F146"/>
    <mergeCell ref="J145:J146"/>
    <mergeCell ref="C143:C144"/>
    <mergeCell ref="D143:D144"/>
    <mergeCell ref="E143:E144"/>
    <mergeCell ref="F143:F144"/>
    <mergeCell ref="J143:J144"/>
    <mergeCell ref="D136:D137"/>
    <mergeCell ref="E136:E137"/>
    <mergeCell ref="F136:F137"/>
    <mergeCell ref="J136:J137"/>
    <mergeCell ref="H139:H140"/>
    <mergeCell ref="I139:I140"/>
    <mergeCell ref="J139:J140"/>
    <mergeCell ref="D132:D133"/>
    <mergeCell ref="E132:E133"/>
    <mergeCell ref="F132:F133"/>
    <mergeCell ref="J132:J133"/>
    <mergeCell ref="C141:C142"/>
    <mergeCell ref="D141:D142"/>
    <mergeCell ref="E141:E142"/>
    <mergeCell ref="F141:F142"/>
    <mergeCell ref="J141:J142"/>
    <mergeCell ref="C136:C137"/>
    <mergeCell ref="J117:J118"/>
    <mergeCell ref="C121:C122"/>
    <mergeCell ref="D121:D122"/>
    <mergeCell ref="E121:E122"/>
    <mergeCell ref="C134:C135"/>
    <mergeCell ref="D134:D135"/>
    <mergeCell ref="E134:E135"/>
    <mergeCell ref="F134:F135"/>
    <mergeCell ref="J134:J135"/>
    <mergeCell ref="C132:C133"/>
    <mergeCell ref="C104:C105"/>
    <mergeCell ref="D104:D105"/>
    <mergeCell ref="E104:E105"/>
    <mergeCell ref="F104:F105"/>
    <mergeCell ref="J104:J105"/>
    <mergeCell ref="J119:J120"/>
    <mergeCell ref="C117:C118"/>
    <mergeCell ref="D117:D118"/>
    <mergeCell ref="E117:E118"/>
    <mergeCell ref="F117:F118"/>
    <mergeCell ref="C115:C116"/>
    <mergeCell ref="D115:D116"/>
    <mergeCell ref="E115:E116"/>
    <mergeCell ref="F115:F116"/>
    <mergeCell ref="J115:J116"/>
    <mergeCell ref="J106:J107"/>
    <mergeCell ref="G113:G114"/>
    <mergeCell ref="H113:H114"/>
    <mergeCell ref="C110:C111"/>
    <mergeCell ref="D110:D111"/>
    <mergeCell ref="C98:C99"/>
    <mergeCell ref="D98:D99"/>
    <mergeCell ref="E98:E99"/>
    <mergeCell ref="F98:F99"/>
    <mergeCell ref="J98:J99"/>
    <mergeCell ref="C96:C97"/>
    <mergeCell ref="D96:D97"/>
    <mergeCell ref="E96:E97"/>
    <mergeCell ref="F96:F97"/>
    <mergeCell ref="J96:J97"/>
    <mergeCell ref="J89:J90"/>
    <mergeCell ref="C87:C88"/>
    <mergeCell ref="D87:D88"/>
    <mergeCell ref="E87:E88"/>
    <mergeCell ref="F87:F88"/>
    <mergeCell ref="J87:J88"/>
    <mergeCell ref="E89:E90"/>
    <mergeCell ref="F89:F90"/>
    <mergeCell ref="C89:C90"/>
    <mergeCell ref="D89:D90"/>
    <mergeCell ref="J85:J86"/>
    <mergeCell ref="C83:C84"/>
    <mergeCell ref="D83:D84"/>
    <mergeCell ref="E83:E84"/>
    <mergeCell ref="F83:F84"/>
    <mergeCell ref="J83:J84"/>
    <mergeCell ref="C94:C95"/>
    <mergeCell ref="D94:D95"/>
    <mergeCell ref="E94:E95"/>
    <mergeCell ref="F94:F95"/>
    <mergeCell ref="J94:J95"/>
    <mergeCell ref="M83:O83"/>
    <mergeCell ref="C85:C86"/>
    <mergeCell ref="D85:D86"/>
    <mergeCell ref="E85:E86"/>
    <mergeCell ref="F85:F86"/>
    <mergeCell ref="G71:G72"/>
    <mergeCell ref="H71:H72"/>
    <mergeCell ref="I71:I72"/>
    <mergeCell ref="J71:J72"/>
    <mergeCell ref="C75:C76"/>
    <mergeCell ref="D75:D76"/>
    <mergeCell ref="J64:J65"/>
    <mergeCell ref="J68:J69"/>
    <mergeCell ref="C66:C67"/>
    <mergeCell ref="D66:D67"/>
    <mergeCell ref="E66:E67"/>
    <mergeCell ref="F66:F67"/>
    <mergeCell ref="J66:J67"/>
    <mergeCell ref="E75:E76"/>
    <mergeCell ref="F75:F76"/>
    <mergeCell ref="J75:J76"/>
    <mergeCell ref="C73:C74"/>
    <mergeCell ref="D73:D74"/>
    <mergeCell ref="E73:E74"/>
    <mergeCell ref="F73:F74"/>
    <mergeCell ref="J73:J74"/>
    <mergeCell ref="J58:J59"/>
    <mergeCell ref="C56:C57"/>
    <mergeCell ref="D56:D57"/>
    <mergeCell ref="E56:E57"/>
    <mergeCell ref="F56:F57"/>
    <mergeCell ref="J56:J57"/>
    <mergeCell ref="C58:C59"/>
    <mergeCell ref="D58:D59"/>
    <mergeCell ref="E58:E59"/>
    <mergeCell ref="F58:F59"/>
    <mergeCell ref="F62:F63"/>
    <mergeCell ref="J62:J63"/>
    <mergeCell ref="C60:C61"/>
    <mergeCell ref="D60:D61"/>
    <mergeCell ref="E60:E61"/>
    <mergeCell ref="F60:F61"/>
    <mergeCell ref="J60:J61"/>
    <mergeCell ref="C62:C63"/>
    <mergeCell ref="D62:D63"/>
    <mergeCell ref="E62:E63"/>
    <mergeCell ref="J51:J52"/>
    <mergeCell ref="J45:J46"/>
    <mergeCell ref="C43:C44"/>
    <mergeCell ref="D43:D44"/>
    <mergeCell ref="E43:E44"/>
    <mergeCell ref="F43:F44"/>
    <mergeCell ref="J43:J44"/>
    <mergeCell ref="C49:C50"/>
    <mergeCell ref="D49:D50"/>
    <mergeCell ref="E49:E50"/>
    <mergeCell ref="B39:B40"/>
    <mergeCell ref="G39:G40"/>
    <mergeCell ref="H39:H40"/>
    <mergeCell ref="I39:I40"/>
    <mergeCell ref="C51:C52"/>
    <mergeCell ref="D51:D52"/>
    <mergeCell ref="E51:E52"/>
    <mergeCell ref="F51:F52"/>
    <mergeCell ref="F49:F50"/>
    <mergeCell ref="C45:C46"/>
    <mergeCell ref="J34:J35"/>
    <mergeCell ref="C32:C33"/>
    <mergeCell ref="D32:D33"/>
    <mergeCell ref="E32:E33"/>
    <mergeCell ref="F32:F33"/>
    <mergeCell ref="J32:J33"/>
    <mergeCell ref="J41:J42"/>
    <mergeCell ref="B8:J8"/>
    <mergeCell ref="C36:C37"/>
    <mergeCell ref="D36:D37"/>
    <mergeCell ref="E36:E37"/>
    <mergeCell ref="F36:F37"/>
    <mergeCell ref="J36:J37"/>
    <mergeCell ref="H28:H29"/>
    <mergeCell ref="I28:I29"/>
    <mergeCell ref="J28:J29"/>
    <mergeCell ref="C34:C35"/>
    <mergeCell ref="D34:D35"/>
    <mergeCell ref="E34:E35"/>
    <mergeCell ref="F34:F35"/>
    <mergeCell ref="C30:C31"/>
    <mergeCell ref="C41:C42"/>
    <mergeCell ref="D41:D42"/>
    <mergeCell ref="E41:E42"/>
    <mergeCell ref="F41:F42"/>
    <mergeCell ref="D21:D22"/>
    <mergeCell ref="E21:E22"/>
    <mergeCell ref="F21:F22"/>
    <mergeCell ref="J21:J22"/>
    <mergeCell ref="B28:B29"/>
    <mergeCell ref="C28:C29"/>
    <mergeCell ref="D28:D29"/>
    <mergeCell ref="E28:E29"/>
    <mergeCell ref="F28:F29"/>
    <mergeCell ref="G28:G29"/>
    <mergeCell ref="G15:G16"/>
    <mergeCell ref="H15:H16"/>
    <mergeCell ref="I15:I16"/>
    <mergeCell ref="J15:J16"/>
    <mergeCell ref="C23:C24"/>
    <mergeCell ref="D23:D24"/>
    <mergeCell ref="E23:E24"/>
    <mergeCell ref="F23:F24"/>
    <mergeCell ref="J23:J24"/>
    <mergeCell ref="C21:C22"/>
    <mergeCell ref="C25:C26"/>
    <mergeCell ref="D25:D26"/>
    <mergeCell ref="E25:E26"/>
    <mergeCell ref="F25:F26"/>
    <mergeCell ref="J25:J26"/>
    <mergeCell ref="B15:B16"/>
    <mergeCell ref="C15:C16"/>
    <mergeCell ref="D15:D16"/>
    <mergeCell ref="E15:E16"/>
    <mergeCell ref="F15:F16"/>
    <mergeCell ref="C17:C18"/>
    <mergeCell ref="D17:D18"/>
    <mergeCell ref="E17:E18"/>
    <mergeCell ref="F17:F18"/>
    <mergeCell ref="J17:J18"/>
    <mergeCell ref="C19:C20"/>
    <mergeCell ref="D19:D20"/>
    <mergeCell ref="E19:E20"/>
    <mergeCell ref="F19:F20"/>
    <mergeCell ref="J19:J20"/>
  </mergeCells>
  <printOptions horizontalCentered="1"/>
  <pageMargins left="0.5" right="0.49" top="0.78" bottom="0.83" header="0.5118110236220472" footer="0.5118110236220472"/>
  <pageSetup fitToHeight="2" horizontalDpi="600" verticalDpi="600" orientation="portrait" paperSize="9" scale="60" r:id="rId2"/>
  <headerFooter alignWithMargins="0">
    <oddFooter>&amp;L&amp;D   &amp;T&amp;R&amp;F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Telefonica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R103899</dc:creator>
  <cp:keywords/>
  <dc:description/>
  <cp:lastModifiedBy>André Galharde</cp:lastModifiedBy>
  <cp:lastPrinted>2011-02-17T13:38:33Z</cp:lastPrinted>
  <dcterms:created xsi:type="dcterms:W3CDTF">2002-01-15T21:26:51Z</dcterms:created>
  <dcterms:modified xsi:type="dcterms:W3CDTF">2020-02-14T21:30:11Z</dcterms:modified>
  <cp:category/>
  <cp:version/>
  <cp:contentType/>
  <cp:contentStatus/>
</cp:coreProperties>
</file>